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820" yWindow="1000" windowWidth="28560" windowHeight="19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K4" i="1"/>
  <c r="L4" i="1"/>
  <c r="I5" i="1"/>
  <c r="K5" i="1"/>
  <c r="L5" i="1"/>
  <c r="I6" i="1"/>
  <c r="K6" i="1"/>
  <c r="L6" i="1"/>
  <c r="I7" i="1"/>
  <c r="K7" i="1"/>
  <c r="L7" i="1"/>
  <c r="I8" i="1"/>
  <c r="K8" i="1"/>
  <c r="L8" i="1"/>
  <c r="I9" i="1"/>
  <c r="K9" i="1"/>
  <c r="L9" i="1"/>
  <c r="I10" i="1"/>
  <c r="K10" i="1"/>
  <c r="L10" i="1"/>
  <c r="I11" i="1"/>
  <c r="K11" i="1"/>
  <c r="L11" i="1"/>
  <c r="I12" i="1"/>
  <c r="K12" i="1"/>
  <c r="L12" i="1"/>
  <c r="I13" i="1"/>
  <c r="K13" i="1"/>
  <c r="L13" i="1"/>
  <c r="I14" i="1"/>
  <c r="K14" i="1"/>
  <c r="L14" i="1"/>
  <c r="I15" i="1"/>
  <c r="K15" i="1"/>
  <c r="L15" i="1"/>
  <c r="I16" i="1"/>
  <c r="K16" i="1"/>
  <c r="L16" i="1"/>
  <c r="I17" i="1"/>
  <c r="K17" i="1"/>
  <c r="L17" i="1"/>
  <c r="I18" i="1"/>
  <c r="K18" i="1"/>
  <c r="L18" i="1"/>
  <c r="I19" i="1"/>
  <c r="K19" i="1"/>
  <c r="L19" i="1"/>
  <c r="I20" i="1"/>
  <c r="K20" i="1"/>
  <c r="L20" i="1"/>
  <c r="I21" i="1"/>
  <c r="K21" i="1"/>
  <c r="L21" i="1"/>
  <c r="I22" i="1"/>
  <c r="K22" i="1"/>
  <c r="L22" i="1"/>
  <c r="I23" i="1"/>
  <c r="K23" i="1"/>
  <c r="L23" i="1"/>
  <c r="I24" i="1"/>
  <c r="K24" i="1"/>
  <c r="L24" i="1"/>
  <c r="I25" i="1"/>
  <c r="K25" i="1"/>
  <c r="L25" i="1"/>
  <c r="I26" i="1"/>
  <c r="K26" i="1"/>
  <c r="L26" i="1"/>
  <c r="I27" i="1"/>
  <c r="K27" i="1"/>
  <c r="L27" i="1"/>
  <c r="I28" i="1"/>
  <c r="K28" i="1"/>
  <c r="L28" i="1"/>
  <c r="I29" i="1"/>
  <c r="K29" i="1"/>
  <c r="L29" i="1"/>
  <c r="I30" i="1"/>
  <c r="K30" i="1"/>
  <c r="L30" i="1"/>
  <c r="I31" i="1"/>
  <c r="K31" i="1"/>
  <c r="L31" i="1"/>
  <c r="I32" i="1"/>
  <c r="K32" i="1"/>
  <c r="L32" i="1"/>
  <c r="I33" i="1"/>
  <c r="K33" i="1"/>
  <c r="L33" i="1"/>
  <c r="I34" i="1"/>
  <c r="K34" i="1"/>
  <c r="L34" i="1"/>
  <c r="I35" i="1"/>
  <c r="K35" i="1"/>
  <c r="L35" i="1"/>
  <c r="I36" i="1"/>
  <c r="K36" i="1"/>
  <c r="L36" i="1"/>
  <c r="I37" i="1"/>
  <c r="K37" i="1"/>
  <c r="L37" i="1"/>
  <c r="I38" i="1"/>
  <c r="K38" i="1"/>
  <c r="L38" i="1"/>
  <c r="I39" i="1"/>
  <c r="K39" i="1"/>
  <c r="L39" i="1"/>
  <c r="I40" i="1"/>
  <c r="K40" i="1"/>
  <c r="L40" i="1"/>
  <c r="I41" i="1"/>
  <c r="K41" i="1"/>
  <c r="L41" i="1"/>
  <c r="I42" i="1"/>
  <c r="K42" i="1"/>
  <c r="L42" i="1"/>
  <c r="I43" i="1"/>
  <c r="K43" i="1"/>
  <c r="L43" i="1"/>
  <c r="I44" i="1"/>
  <c r="K44" i="1"/>
  <c r="L44" i="1"/>
  <c r="I45" i="1"/>
  <c r="K45" i="1"/>
  <c r="L45" i="1"/>
  <c r="I46" i="1"/>
  <c r="K46" i="1"/>
  <c r="L46" i="1"/>
  <c r="I47" i="1"/>
  <c r="K47" i="1"/>
  <c r="L47" i="1"/>
  <c r="I48" i="1"/>
  <c r="K48" i="1"/>
  <c r="L48" i="1"/>
  <c r="I49" i="1"/>
  <c r="K49" i="1"/>
  <c r="L49" i="1"/>
  <c r="I50" i="1"/>
  <c r="K50" i="1"/>
  <c r="L50" i="1"/>
  <c r="I51" i="1"/>
  <c r="K51" i="1"/>
  <c r="L51" i="1"/>
  <c r="I52" i="1"/>
  <c r="K52" i="1"/>
  <c r="L52" i="1"/>
  <c r="I53" i="1"/>
  <c r="K53" i="1"/>
  <c r="L53" i="1"/>
  <c r="I54" i="1"/>
  <c r="K54" i="1"/>
  <c r="L54" i="1"/>
  <c r="I55" i="1"/>
  <c r="K55" i="1"/>
  <c r="L55" i="1"/>
  <c r="I56" i="1"/>
  <c r="K56" i="1"/>
  <c r="L56" i="1"/>
  <c r="I57" i="1"/>
  <c r="K57" i="1"/>
  <c r="L57" i="1"/>
  <c r="I58" i="1"/>
  <c r="K58" i="1"/>
  <c r="L58" i="1"/>
  <c r="I59" i="1"/>
  <c r="K59" i="1"/>
  <c r="L59" i="1"/>
  <c r="I60" i="1"/>
  <c r="K60" i="1"/>
  <c r="L60" i="1"/>
  <c r="I61" i="1"/>
  <c r="K61" i="1"/>
  <c r="L61" i="1"/>
  <c r="I62" i="1"/>
  <c r="K62" i="1"/>
  <c r="L62" i="1"/>
  <c r="I63" i="1"/>
  <c r="K63" i="1"/>
  <c r="L63" i="1"/>
  <c r="I64" i="1"/>
  <c r="K64" i="1"/>
  <c r="L64" i="1"/>
  <c r="I65" i="1"/>
  <c r="K65" i="1"/>
  <c r="L65" i="1"/>
  <c r="I66" i="1"/>
  <c r="K66" i="1"/>
  <c r="L66" i="1"/>
  <c r="I67" i="1"/>
  <c r="K67" i="1"/>
  <c r="L67" i="1"/>
  <c r="I68" i="1"/>
  <c r="K68" i="1"/>
  <c r="L68" i="1"/>
  <c r="I69" i="1"/>
  <c r="K69" i="1"/>
  <c r="L69" i="1"/>
  <c r="I70" i="1"/>
  <c r="K70" i="1"/>
  <c r="L70" i="1"/>
  <c r="I71" i="1"/>
  <c r="K71" i="1"/>
  <c r="L71" i="1"/>
  <c r="I72" i="1"/>
  <c r="K72" i="1"/>
  <c r="L72" i="1"/>
  <c r="I73" i="1"/>
  <c r="K73" i="1"/>
  <c r="L73" i="1"/>
  <c r="I74" i="1"/>
  <c r="K74" i="1"/>
  <c r="L74" i="1"/>
  <c r="I75" i="1"/>
  <c r="K75" i="1"/>
  <c r="L75" i="1"/>
  <c r="I76" i="1"/>
  <c r="K76" i="1"/>
  <c r="L76" i="1"/>
  <c r="I77" i="1"/>
  <c r="K77" i="1"/>
  <c r="L77" i="1"/>
  <c r="I78" i="1"/>
  <c r="K78" i="1"/>
  <c r="L78" i="1"/>
  <c r="I79" i="1"/>
  <c r="K79" i="1"/>
  <c r="L79" i="1"/>
  <c r="I80" i="1"/>
  <c r="K80" i="1"/>
  <c r="L80" i="1"/>
  <c r="I81" i="1"/>
  <c r="K81" i="1"/>
  <c r="L81" i="1"/>
  <c r="I82" i="1"/>
  <c r="K82" i="1"/>
  <c r="L82" i="1"/>
  <c r="I83" i="1"/>
  <c r="K83" i="1"/>
  <c r="L83" i="1"/>
  <c r="I84" i="1"/>
  <c r="K84" i="1"/>
  <c r="L84" i="1"/>
  <c r="I85" i="1"/>
  <c r="K85" i="1"/>
  <c r="L85" i="1"/>
  <c r="I86" i="1"/>
  <c r="K86" i="1"/>
  <c r="L86" i="1"/>
  <c r="I87" i="1"/>
  <c r="K87" i="1"/>
  <c r="L87" i="1"/>
  <c r="I88" i="1"/>
  <c r="K88" i="1"/>
  <c r="L88" i="1"/>
  <c r="I89" i="1"/>
  <c r="K89" i="1"/>
  <c r="L89" i="1"/>
  <c r="I90" i="1"/>
  <c r="K90" i="1"/>
  <c r="L90" i="1"/>
  <c r="I91" i="1"/>
  <c r="K91" i="1"/>
  <c r="L91" i="1"/>
  <c r="I92" i="1"/>
  <c r="K92" i="1"/>
  <c r="L92" i="1"/>
  <c r="I93" i="1"/>
  <c r="K93" i="1"/>
  <c r="L93" i="1"/>
  <c r="I94" i="1"/>
  <c r="K94" i="1"/>
  <c r="L94" i="1"/>
  <c r="I95" i="1"/>
  <c r="K95" i="1"/>
  <c r="L95" i="1"/>
  <c r="I96" i="1"/>
  <c r="K96" i="1"/>
  <c r="L96" i="1"/>
  <c r="I97" i="1"/>
  <c r="K97" i="1"/>
  <c r="L97" i="1"/>
  <c r="I98" i="1"/>
  <c r="K98" i="1"/>
  <c r="L98" i="1"/>
  <c r="I99" i="1"/>
  <c r="K99" i="1"/>
  <c r="L99" i="1"/>
  <c r="I100" i="1"/>
  <c r="K100" i="1"/>
  <c r="L100" i="1"/>
  <c r="I101" i="1"/>
  <c r="K101" i="1"/>
  <c r="L101" i="1"/>
  <c r="I102" i="1"/>
  <c r="K102" i="1"/>
  <c r="L102" i="1"/>
  <c r="I103" i="1"/>
  <c r="K103" i="1"/>
  <c r="L103" i="1"/>
  <c r="I104" i="1"/>
  <c r="K104" i="1"/>
  <c r="L104" i="1"/>
  <c r="I105" i="1"/>
  <c r="K105" i="1"/>
  <c r="L105" i="1"/>
  <c r="I106" i="1"/>
  <c r="K106" i="1"/>
  <c r="L106" i="1"/>
  <c r="I107" i="1"/>
  <c r="K107" i="1"/>
  <c r="L107" i="1"/>
  <c r="I108" i="1"/>
  <c r="K108" i="1"/>
  <c r="L108" i="1"/>
  <c r="I109" i="1"/>
  <c r="K109" i="1"/>
  <c r="L109" i="1"/>
  <c r="I110" i="1"/>
  <c r="K110" i="1"/>
  <c r="L110" i="1"/>
  <c r="I111" i="1"/>
  <c r="K111" i="1"/>
  <c r="L111" i="1"/>
  <c r="I112" i="1"/>
  <c r="K112" i="1"/>
  <c r="L112" i="1"/>
  <c r="I113" i="1"/>
  <c r="K113" i="1"/>
  <c r="L113" i="1"/>
  <c r="I114" i="1"/>
  <c r="K114" i="1"/>
  <c r="L114" i="1"/>
  <c r="I115" i="1"/>
  <c r="K115" i="1"/>
  <c r="L115" i="1"/>
  <c r="I116" i="1"/>
  <c r="K116" i="1"/>
  <c r="L116" i="1"/>
  <c r="I117" i="1"/>
  <c r="K117" i="1"/>
  <c r="L117" i="1"/>
  <c r="I118" i="1"/>
  <c r="K118" i="1"/>
  <c r="L118" i="1"/>
  <c r="I119" i="1"/>
  <c r="K119" i="1"/>
  <c r="L119" i="1"/>
  <c r="I120" i="1"/>
  <c r="K120" i="1"/>
  <c r="L120" i="1"/>
  <c r="I121" i="1"/>
  <c r="K121" i="1"/>
  <c r="L121" i="1"/>
  <c r="I122" i="1"/>
  <c r="K122" i="1"/>
  <c r="L122" i="1"/>
  <c r="I123" i="1"/>
  <c r="K123" i="1"/>
  <c r="L123" i="1"/>
  <c r="I124" i="1"/>
  <c r="K124" i="1"/>
  <c r="L124" i="1"/>
  <c r="I125" i="1"/>
  <c r="K125" i="1"/>
  <c r="L125" i="1"/>
  <c r="I126" i="1"/>
  <c r="K126" i="1"/>
  <c r="L126" i="1"/>
  <c r="I127" i="1"/>
  <c r="K127" i="1"/>
  <c r="L127" i="1"/>
  <c r="I128" i="1"/>
  <c r="K128" i="1"/>
  <c r="L128" i="1"/>
  <c r="I129" i="1"/>
  <c r="K129" i="1"/>
  <c r="L129" i="1"/>
  <c r="I130" i="1"/>
  <c r="K130" i="1"/>
  <c r="L130" i="1"/>
  <c r="I131" i="1"/>
  <c r="K131" i="1"/>
  <c r="L131" i="1"/>
  <c r="I133" i="1"/>
  <c r="K133" i="1"/>
  <c r="L133" i="1"/>
  <c r="I134" i="1"/>
  <c r="K134" i="1"/>
  <c r="L134" i="1"/>
  <c r="I135" i="1"/>
  <c r="K135" i="1"/>
  <c r="L135" i="1"/>
  <c r="I136" i="1"/>
  <c r="K136" i="1"/>
  <c r="L136" i="1"/>
  <c r="I137" i="1"/>
  <c r="K137" i="1"/>
  <c r="L137" i="1"/>
  <c r="I138" i="1"/>
  <c r="K138" i="1"/>
  <c r="L138" i="1"/>
  <c r="I139" i="1"/>
  <c r="K139" i="1"/>
  <c r="L139" i="1"/>
  <c r="I140" i="1"/>
  <c r="K140" i="1"/>
  <c r="L140" i="1"/>
  <c r="I141" i="1"/>
  <c r="K141" i="1"/>
  <c r="L141" i="1"/>
  <c r="I142" i="1"/>
  <c r="K142" i="1"/>
  <c r="L142" i="1"/>
  <c r="I143" i="1"/>
  <c r="K143" i="1"/>
  <c r="L143" i="1"/>
  <c r="I144" i="1"/>
  <c r="K144" i="1"/>
  <c r="L144" i="1"/>
  <c r="I132" i="1"/>
  <c r="K132" i="1"/>
  <c r="L132" i="1"/>
  <c r="I145" i="1"/>
  <c r="K145" i="1"/>
  <c r="L145" i="1"/>
  <c r="I146" i="1"/>
  <c r="K146" i="1"/>
  <c r="L146" i="1"/>
  <c r="I147" i="1"/>
  <c r="K147" i="1"/>
  <c r="L147" i="1"/>
  <c r="I148" i="1"/>
  <c r="K148" i="1"/>
  <c r="L148" i="1"/>
  <c r="I149" i="1"/>
  <c r="K149" i="1"/>
  <c r="L149" i="1"/>
  <c r="I150" i="1"/>
  <c r="K150" i="1"/>
  <c r="L150" i="1"/>
  <c r="I151" i="1"/>
  <c r="K151" i="1"/>
  <c r="L151" i="1"/>
  <c r="I152" i="1"/>
  <c r="K152" i="1"/>
  <c r="L152" i="1"/>
  <c r="I153" i="1"/>
  <c r="K153" i="1"/>
  <c r="L153" i="1"/>
  <c r="I154" i="1"/>
  <c r="K154" i="1"/>
  <c r="L154" i="1"/>
  <c r="I155" i="1"/>
  <c r="K155" i="1"/>
  <c r="L155" i="1"/>
  <c r="I156" i="1"/>
  <c r="K156" i="1"/>
  <c r="L156" i="1"/>
  <c r="I157" i="1"/>
  <c r="K157" i="1"/>
  <c r="L157" i="1"/>
  <c r="I158" i="1"/>
  <c r="K158" i="1"/>
  <c r="L158" i="1"/>
  <c r="I159" i="1"/>
  <c r="K159" i="1"/>
  <c r="L159" i="1"/>
  <c r="I160" i="1"/>
  <c r="K160" i="1"/>
  <c r="L160" i="1"/>
  <c r="I161" i="1"/>
  <c r="K161" i="1"/>
  <c r="L161" i="1"/>
  <c r="I162" i="1"/>
  <c r="K162" i="1"/>
  <c r="L162" i="1"/>
  <c r="I163" i="1"/>
  <c r="K163" i="1"/>
  <c r="L163" i="1"/>
  <c r="I3" i="1"/>
  <c r="K3" i="1"/>
  <c r="L3" i="1"/>
  <c r="I2" i="1"/>
  <c r="K2" i="1"/>
  <c r="L2" i="1"/>
  <c r="J15" i="1"/>
  <c r="J154" i="1"/>
  <c r="J27" i="1"/>
  <c r="J132" i="1"/>
  <c r="J9" i="1"/>
  <c r="J107" i="1"/>
  <c r="J114" i="1"/>
  <c r="J34" i="1"/>
  <c r="J103" i="1"/>
  <c r="J12" i="1"/>
  <c r="J41" i="1"/>
  <c r="J97" i="1"/>
  <c r="J17" i="1"/>
  <c r="J11" i="1"/>
  <c r="J43" i="1"/>
  <c r="J55" i="1"/>
  <c r="J2" i="1"/>
  <c r="J60" i="1"/>
  <c r="J71" i="1"/>
  <c r="J148" i="1"/>
  <c r="J29" i="1"/>
  <c r="J30" i="1"/>
  <c r="J117" i="1"/>
  <c r="J131" i="1"/>
  <c r="J67" i="1"/>
  <c r="J51" i="1"/>
  <c r="J85" i="1"/>
  <c r="J77" i="1"/>
  <c r="J64" i="1"/>
  <c r="J135" i="1"/>
  <c r="J106" i="1"/>
  <c r="J143" i="1"/>
  <c r="J134" i="1"/>
  <c r="J140" i="1"/>
  <c r="J123" i="1"/>
  <c r="J115" i="1"/>
  <c r="J130" i="1"/>
  <c r="J120" i="1"/>
  <c r="J38" i="1"/>
  <c r="J108" i="1"/>
  <c r="J99" i="1"/>
  <c r="J119" i="1"/>
  <c r="J83" i="1"/>
  <c r="J45" i="1"/>
  <c r="J33" i="1"/>
  <c r="J155" i="1"/>
  <c r="J3" i="1"/>
  <c r="J101" i="1"/>
  <c r="J128" i="1"/>
  <c r="J112" i="1"/>
  <c r="J76" i="1"/>
  <c r="J65" i="1"/>
  <c r="J92" i="1"/>
  <c r="J160" i="1"/>
  <c r="J63" i="1"/>
  <c r="J86" i="1"/>
  <c r="J125" i="1"/>
  <c r="J35" i="1"/>
  <c r="J73" i="1"/>
  <c r="J116" i="1"/>
  <c r="J28" i="1"/>
  <c r="J142" i="1"/>
  <c r="J133" i="1"/>
  <c r="J90" i="1"/>
  <c r="J146" i="1"/>
  <c r="J113" i="1"/>
  <c r="J75" i="1"/>
  <c r="J124" i="1"/>
  <c r="J98" i="1"/>
  <c r="J46" i="1"/>
  <c r="J84" i="1"/>
  <c r="J14" i="1"/>
  <c r="J49" i="1"/>
  <c r="J152" i="1"/>
  <c r="J102" i="1"/>
  <c r="J47" i="1"/>
  <c r="J127" i="1"/>
  <c r="J66" i="1"/>
  <c r="J54" i="1"/>
  <c r="J72" i="1"/>
  <c r="J19" i="1"/>
  <c r="J62" i="1"/>
  <c r="J23" i="1"/>
  <c r="J81" i="1"/>
  <c r="J118" i="1"/>
  <c r="J48" i="1"/>
  <c r="J50" i="1"/>
  <c r="J139" i="1"/>
  <c r="J96" i="1"/>
  <c r="J69" i="1"/>
  <c r="J39" i="1"/>
  <c r="J110" i="1"/>
  <c r="J5" i="1"/>
  <c r="J80" i="1"/>
  <c r="J150" i="1"/>
  <c r="J136" i="1"/>
  <c r="J95" i="1"/>
  <c r="J137" i="1"/>
  <c r="J121" i="1"/>
  <c r="J16" i="1"/>
  <c r="J4" i="1"/>
  <c r="J32" i="1"/>
  <c r="J138" i="1"/>
  <c r="J68" i="1"/>
  <c r="J91" i="1"/>
  <c r="J122" i="1"/>
  <c r="J104" i="1"/>
  <c r="J24" i="1"/>
  <c r="J61" i="1"/>
  <c r="J8" i="1"/>
  <c r="J79" i="1"/>
  <c r="J42" i="1"/>
  <c r="J156" i="1"/>
  <c r="J22" i="1"/>
  <c r="J100" i="1"/>
  <c r="J94" i="1"/>
  <c r="J21" i="1"/>
  <c r="J158" i="1"/>
  <c r="J20" i="1"/>
  <c r="J59" i="1"/>
  <c r="J57" i="1"/>
  <c r="J25" i="1"/>
  <c r="J53" i="1"/>
  <c r="J70" i="1"/>
  <c r="J93" i="1"/>
  <c r="J129" i="1"/>
  <c r="J159" i="1"/>
  <c r="J13" i="1"/>
  <c r="J7" i="1"/>
  <c r="J40" i="1"/>
  <c r="J162" i="1"/>
  <c r="J52" i="1"/>
  <c r="J141" i="1"/>
  <c r="J145" i="1"/>
  <c r="J163" i="1"/>
  <c r="J44" i="1"/>
  <c r="J144" i="1"/>
  <c r="J26" i="1"/>
  <c r="J126" i="1"/>
  <c r="J37" i="1"/>
  <c r="J157" i="1"/>
  <c r="J161" i="1"/>
  <c r="J109" i="1"/>
  <c r="J147" i="1"/>
  <c r="J149" i="1"/>
  <c r="J151" i="1"/>
  <c r="J18" i="1"/>
  <c r="J89" i="1"/>
  <c r="J153" i="1"/>
  <c r="J58" i="1"/>
  <c r="J105" i="1"/>
  <c r="J36" i="1"/>
  <c r="J74" i="1"/>
  <c r="J111" i="1"/>
  <c r="J87" i="1"/>
  <c r="J88" i="1"/>
  <c r="J56" i="1"/>
  <c r="J31" i="1"/>
  <c r="J82" i="1"/>
  <c r="J78" i="1"/>
  <c r="J6" i="1"/>
  <c r="J10" i="1"/>
  <c r="H166" i="1"/>
  <c r="G166" i="1"/>
  <c r="I166" i="1"/>
  <c r="F166" i="1"/>
</calcChain>
</file>

<file path=xl/sharedStrings.xml><?xml version="1.0" encoding="utf-8"?>
<sst xmlns="http://schemas.openxmlformats.org/spreadsheetml/2006/main" count="183" uniqueCount="179">
  <si>
    <t>District</t>
  </si>
  <si>
    <t>Mountain View</t>
  </si>
  <si>
    <t>Salmon</t>
  </si>
  <si>
    <t>McCall-Donnelly Joint</t>
  </si>
  <si>
    <t>Cottonwood Joint</t>
  </si>
  <si>
    <t>Challis Joint</t>
  </si>
  <si>
    <t>Kellogg</t>
  </si>
  <si>
    <t>Orofino Joint</t>
  </si>
  <si>
    <t>Boundary County</t>
  </si>
  <si>
    <t>Kamiah Joint</t>
  </si>
  <si>
    <t>Mountain Home</t>
  </si>
  <si>
    <t>Wallace</t>
  </si>
  <si>
    <t>Lake Pend Oreille</t>
  </si>
  <si>
    <t>Mackay Joint</t>
  </si>
  <si>
    <t>Fremont County Joint</t>
  </si>
  <si>
    <t>Cascade</t>
  </si>
  <si>
    <t>Council</t>
  </si>
  <si>
    <t>Salmon River</t>
  </si>
  <si>
    <t>Basin</t>
  </si>
  <si>
    <t>Cassia County Joint</t>
  </si>
  <si>
    <t>Horseshoe Bend</t>
  </si>
  <si>
    <t>Meadows Valley</t>
  </si>
  <si>
    <t>Butte County</t>
  </si>
  <si>
    <t>Coeur d' Alene</t>
  </si>
  <si>
    <t>Bear Lake County</t>
  </si>
  <si>
    <t>Garden Valley</t>
  </si>
  <si>
    <t>Bonneville Joint</t>
  </si>
  <si>
    <t>West Bonner County</t>
  </si>
  <si>
    <t>Idaho Falls</t>
  </si>
  <si>
    <t>Weiser</t>
  </si>
  <si>
    <t>South Lemhi</t>
  </si>
  <si>
    <t>Soda Springs Joint</t>
  </si>
  <si>
    <t>Clark County Joint</t>
  </si>
  <si>
    <t>Camas County</t>
  </si>
  <si>
    <t>Post Falls</t>
  </si>
  <si>
    <t>Mullan</t>
  </si>
  <si>
    <t>Moscow</t>
  </si>
  <si>
    <t>Pocatello</t>
  </si>
  <si>
    <t>Blaine County</t>
  </si>
  <si>
    <t>Preston Joint</t>
  </si>
  <si>
    <t>Lakeland</t>
  </si>
  <si>
    <t>Sugar-Salem Joint</t>
  </si>
  <si>
    <t>Teton County</t>
  </si>
  <si>
    <t>Oneida County</t>
  </si>
  <si>
    <t>Grace Joint</t>
  </si>
  <si>
    <t>Glenns Ferry Joint</t>
  </si>
  <si>
    <t>Madison</t>
  </si>
  <si>
    <t>Nezperce Joint</t>
  </si>
  <si>
    <t>St. Maries Joint</t>
  </si>
  <si>
    <t>Boise Independent</t>
  </si>
  <si>
    <t>Twin Falls</t>
  </si>
  <si>
    <t>North Gem</t>
  </si>
  <si>
    <t>Kendrick Joint</t>
  </si>
  <si>
    <t>West Side Joint</t>
  </si>
  <si>
    <t>Cambridge Joint</t>
  </si>
  <si>
    <t>American Falls Joint</t>
  </si>
  <si>
    <t>Potlatch</t>
  </si>
  <si>
    <t>Avery</t>
  </si>
  <si>
    <t>Plummer / Worley Joint</t>
  </si>
  <si>
    <t>Troy</t>
  </si>
  <si>
    <t>Genesee Joint</t>
  </si>
  <si>
    <t>Highland Joint</t>
  </si>
  <si>
    <t>Midvale</t>
  </si>
  <si>
    <t>Kimberly</t>
  </si>
  <si>
    <t>Marsh Valley Joint</t>
  </si>
  <si>
    <t>Emmett Independent</t>
  </si>
  <si>
    <t>Filer</t>
  </si>
  <si>
    <t>Buhl Joint</t>
  </si>
  <si>
    <t>Minidoka County Joint</t>
  </si>
  <si>
    <t>Bruneau-Grand View Joint</t>
  </si>
  <si>
    <t>Kootenai Joint</t>
  </si>
  <si>
    <t>Shelley Joint</t>
  </si>
  <si>
    <t>Rockland</t>
  </si>
  <si>
    <t>Ririe Joint</t>
  </si>
  <si>
    <t>Murtaugh Joint</t>
  </si>
  <si>
    <t>Lewiston Independent</t>
  </si>
  <si>
    <t>Hansen</t>
  </si>
  <si>
    <t>Castleford Joint</t>
  </si>
  <si>
    <t>West Ada</t>
  </si>
  <si>
    <t>Prairie Elementary</t>
  </si>
  <si>
    <t>Payette Joint</t>
  </si>
  <si>
    <t>Swan Valley Elementary</t>
  </si>
  <si>
    <t>Arbon Elementary</t>
  </si>
  <si>
    <t>Kuna Joint</t>
  </si>
  <si>
    <t>Lapwai</t>
  </si>
  <si>
    <t>Hagerman Joint</t>
  </si>
  <si>
    <t>Jefferson County Joint</t>
  </si>
  <si>
    <t>Culdesac Joint</t>
  </si>
  <si>
    <t>Melba Joint</t>
  </si>
  <si>
    <t>ANSER of Idaho, Inc.</t>
  </si>
  <si>
    <t>Meridian Charter High School</t>
  </si>
  <si>
    <t>Meridian Medical Arts Charter</t>
  </si>
  <si>
    <t>Snake River</t>
  </si>
  <si>
    <t>Blackfoot</t>
  </si>
  <si>
    <t>Aberdeen</t>
  </si>
  <si>
    <t>Firth</t>
  </si>
  <si>
    <t xml:space="preserve">Idaho Arts Charter </t>
  </si>
  <si>
    <t>Nampa</t>
  </si>
  <si>
    <t>Caldwell</t>
  </si>
  <si>
    <t>Wilder</t>
  </si>
  <si>
    <t>Middleton</t>
  </si>
  <si>
    <t>Notus</t>
  </si>
  <si>
    <t>Parma</t>
  </si>
  <si>
    <t>Thomas Jefferson Charter</t>
  </si>
  <si>
    <t>Vallivue</t>
  </si>
  <si>
    <t>SEI Tec</t>
  </si>
  <si>
    <t>Payette River Technical Academy</t>
  </si>
  <si>
    <t>Gooding Joint</t>
  </si>
  <si>
    <t>Wendell</t>
  </si>
  <si>
    <t>Bliss Joint</t>
  </si>
  <si>
    <t>West Jefferson</t>
  </si>
  <si>
    <t>Jerome Joint</t>
  </si>
  <si>
    <t>Valley</t>
  </si>
  <si>
    <t xml:space="preserve">Moscow Charter </t>
  </si>
  <si>
    <t>Whitepine Joint</t>
  </si>
  <si>
    <t>Shoshone Joint</t>
  </si>
  <si>
    <t>Dietrich</t>
  </si>
  <si>
    <t>Richfield</t>
  </si>
  <si>
    <t xml:space="preserve">ARTEC Charter </t>
  </si>
  <si>
    <t>Marsing Joint</t>
  </si>
  <si>
    <t>Pleasant Valley Elementary</t>
  </si>
  <si>
    <t>Homedale Joint</t>
  </si>
  <si>
    <t>New Plymouth</t>
  </si>
  <si>
    <t>Fruitland</t>
  </si>
  <si>
    <t>Three Creek Joint Elementary</t>
  </si>
  <si>
    <t xml:space="preserve">Victory Charter </t>
  </si>
  <si>
    <t>Idaho Virtual Academy</t>
  </si>
  <si>
    <t>Richard McKenna Charter</t>
  </si>
  <si>
    <t xml:space="preserve">Rolling Hills Charter </t>
  </si>
  <si>
    <t xml:space="preserve">Compass Charter </t>
  </si>
  <si>
    <t xml:space="preserve">Falcon Ridge Charter </t>
  </si>
  <si>
    <t xml:space="preserve">INSPIRE Connections Academy </t>
  </si>
  <si>
    <t xml:space="preserve">Liberty Charter </t>
  </si>
  <si>
    <t>Academy at the Roosevelt Ctr</t>
  </si>
  <si>
    <t xml:space="preserve">Taylor's Crossing Charter </t>
  </si>
  <si>
    <t xml:space="preserve">Xavier Charter </t>
  </si>
  <si>
    <t xml:space="preserve">Vision Charter </t>
  </si>
  <si>
    <t>White Pine Charter</t>
  </si>
  <si>
    <t>North Valley Academy</t>
  </si>
  <si>
    <t>iSucceed Virtual Charter School</t>
  </si>
  <si>
    <t xml:space="preserve">Idaho Science &amp; Technology Charter </t>
  </si>
  <si>
    <t>Idaho Connects Online School</t>
  </si>
  <si>
    <t>Kootenai Bridge Academy</t>
  </si>
  <si>
    <t>Palouse Prairie Charter School</t>
  </si>
  <si>
    <t>The Village Charter School</t>
  </si>
  <si>
    <t>Monticello Montessori School</t>
  </si>
  <si>
    <t>Sage International School of Boise</t>
  </si>
  <si>
    <t xml:space="preserve">Another Choice Virtual Charter </t>
  </si>
  <si>
    <t>Blackfoot Charter Comm. Learning Ctr</t>
  </si>
  <si>
    <t>Legacy Charter</t>
  </si>
  <si>
    <t>Heritage Academy</t>
  </si>
  <si>
    <t>North Idaho Stem Charter School</t>
  </si>
  <si>
    <t xml:space="preserve">Heritage Community Charter </t>
  </si>
  <si>
    <t>American Heritage Charter School</t>
  </si>
  <si>
    <t>Chief Tahgee Elementary Academy</t>
  </si>
  <si>
    <t>Bingham Academy Charter</t>
  </si>
  <si>
    <t xml:space="preserve">Upper Carmen Charter </t>
  </si>
  <si>
    <t>Forrest M. Bird Charter</t>
  </si>
  <si>
    <t>Syringa Mountain School</t>
  </si>
  <si>
    <t>Idaho College &amp; Career Readiness</t>
  </si>
  <si>
    <t>Idaho Distance Educ. Acad.</t>
  </si>
  <si>
    <t>Coeur d' Alene Charter Acad.</t>
  </si>
  <si>
    <t xml:space="preserve">North Star Charter </t>
  </si>
  <si>
    <t>Pocatello Community Charter</t>
  </si>
  <si>
    <t>COSSA  Academy</t>
  </si>
  <si>
    <t>**</t>
  </si>
  <si>
    <t>Total Fund Balances available 2015</t>
  </si>
  <si>
    <t xml:space="preserve"> Fund Balance  2016</t>
  </si>
  <si>
    <t>Fund Balance 2015</t>
  </si>
  <si>
    <t>Federal Forest Fund Balance 2015</t>
  </si>
  <si>
    <t>Federal Forest Fund Balance 2016</t>
  </si>
  <si>
    <t>District #</t>
  </si>
  <si>
    <t>State Totals</t>
  </si>
  <si>
    <t>General Fund Budget 2016</t>
  </si>
  <si>
    <t>Total Fund Balance available 2016</t>
  </si>
  <si>
    <t>Fund Balance % of total Budget</t>
  </si>
  <si>
    <t>Fund Balance Growth in Dollars</t>
  </si>
  <si>
    <t>Fund Balance Growth %</t>
  </si>
  <si>
    <t>16-17-Levy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</si>
</sst>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&quot;$&quot;#,##0"/>
    <numFmt numFmtId="166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65" fontId="1" fillId="0" borderId="0" xfId="0" applyNumberFormat="1" applyFont="1"/>
    <xf numFmtId="165" fontId="1" fillId="0" borderId="0" xfId="0" applyNumberFormat="1" applyFont="1" applyProtection="1">
      <protection locked="0"/>
    </xf>
    <xf numFmtId="0" fontId="1" fillId="0" borderId="0" xfId="0" applyFont="1"/>
    <xf numFmtId="165" fontId="0" fillId="0" borderId="0" xfId="0" applyNumberFormat="1" applyFont="1"/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5" fillId="0" borderId="0" xfId="0" applyNumberFormat="1" applyFont="1" applyFill="1" applyAlignment="1">
      <alignment horizontal="center"/>
    </xf>
    <xf numFmtId="164" fontId="5" fillId="0" borderId="0" xfId="0" quotePrefix="1" applyNumberFormat="1" applyFont="1" applyFill="1" applyAlignment="1"/>
    <xf numFmtId="165" fontId="0" fillId="0" borderId="0" xfId="0" applyNumberFormat="1" applyFont="1" applyProtection="1">
      <protection locked="0"/>
    </xf>
    <xf numFmtId="164" fontId="5" fillId="0" borderId="0" xfId="0" applyNumberFormat="1" applyFont="1" applyFill="1" applyAlignment="1"/>
    <xf numFmtId="164" fontId="5" fillId="0" borderId="0" xfId="0" applyNumberFormat="1" applyFont="1" applyFill="1"/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5" fontId="0" fillId="0" borderId="0" xfId="0" applyNumberFormat="1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 horizontal="center" wrapText="1"/>
    </xf>
    <xf numFmtId="166" fontId="0" fillId="0" borderId="0" xfId="0" applyNumberFormat="1" applyFont="1"/>
    <xf numFmtId="166" fontId="1" fillId="0" borderId="0" xfId="0" applyNumberFormat="1" applyFont="1"/>
  </cellXfs>
  <cellStyles count="22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1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workbookViewId="0">
      <selection activeCell="J16" sqref="J16"/>
    </sheetView>
  </sheetViews>
  <sheetFormatPr baseColWidth="10" defaultRowHeight="15" x14ac:dyDescent="0"/>
  <cols>
    <col min="1" max="1" width="15" style="9" customWidth="1"/>
    <col min="2" max="2" width="35.1640625" style="9" customWidth="1"/>
    <col min="3" max="3" width="23.83203125" style="17" customWidth="1"/>
    <col min="4" max="4" width="17.83203125" style="9" customWidth="1"/>
    <col min="5" max="5" width="14.5" style="4" customWidth="1"/>
    <col min="6" max="6" width="18.5" style="4" customWidth="1"/>
    <col min="7" max="7" width="16.83203125" style="12" customWidth="1"/>
    <col min="8" max="8" width="14.33203125" style="9" customWidth="1"/>
    <col min="9" max="9" width="13.83203125" style="9" customWidth="1"/>
    <col min="10" max="10" width="13.83203125" style="22" customWidth="1"/>
    <col min="11" max="12" width="10.83203125" style="9"/>
    <col min="13" max="13" width="13" style="4" customWidth="1"/>
    <col min="14" max="16384" width="10.83203125" style="9"/>
  </cols>
  <sheetData>
    <row r="1" spans="1:13" ht="60">
      <c r="A1" s="5" t="s">
        <v>171</v>
      </c>
      <c r="B1" s="5" t="s">
        <v>0</v>
      </c>
      <c r="C1" s="17" t="s">
        <v>173</v>
      </c>
      <c r="D1" s="5" t="s">
        <v>168</v>
      </c>
      <c r="E1" s="6" t="s">
        <v>169</v>
      </c>
      <c r="F1" s="6" t="s">
        <v>166</v>
      </c>
      <c r="G1" s="7" t="s">
        <v>167</v>
      </c>
      <c r="H1" s="8" t="s">
        <v>170</v>
      </c>
      <c r="I1" s="8" t="s">
        <v>174</v>
      </c>
      <c r="J1" s="21" t="s">
        <v>175</v>
      </c>
      <c r="K1" s="8" t="s">
        <v>176</v>
      </c>
      <c r="L1" s="8" t="s">
        <v>177</v>
      </c>
      <c r="M1" s="6" t="s">
        <v>178</v>
      </c>
    </row>
    <row r="2" spans="1:13">
      <c r="A2" s="10">
        <v>243</v>
      </c>
      <c r="B2" s="13" t="s">
        <v>17</v>
      </c>
      <c r="C2" s="18">
        <v>1312508.8900000001</v>
      </c>
      <c r="D2" s="4">
        <v>648048</v>
      </c>
      <c r="E2" s="4">
        <v>706849</v>
      </c>
      <c r="F2" s="4">
        <v>1354897</v>
      </c>
      <c r="G2" s="12">
        <v>751202</v>
      </c>
      <c r="H2" s="4">
        <v>744810</v>
      </c>
      <c r="I2" s="4">
        <f>SUM(H2+G2)</f>
        <v>1496012</v>
      </c>
      <c r="J2" s="22">
        <f>SUM(I2/C2)</f>
        <v>1.1398109463471899</v>
      </c>
      <c r="K2" s="4">
        <f>SUM(I2-F2)</f>
        <v>141115</v>
      </c>
      <c r="L2" s="22">
        <f>SUM(K2/F2)</f>
        <v>0.10415182851537792</v>
      </c>
      <c r="M2" s="4">
        <v>542868</v>
      </c>
    </row>
    <row r="3" spans="1:13">
      <c r="A3" s="10">
        <v>274</v>
      </c>
      <c r="B3" s="11" t="s">
        <v>70</v>
      </c>
      <c r="C3" s="18">
        <v>1498216.5</v>
      </c>
      <c r="D3" s="4">
        <v>1592335</v>
      </c>
      <c r="E3" s="4">
        <v>4901</v>
      </c>
      <c r="F3" s="4">
        <v>1597236</v>
      </c>
      <c r="G3" s="12">
        <v>1596263</v>
      </c>
      <c r="H3" s="4">
        <v>6186</v>
      </c>
      <c r="I3" s="4">
        <f>SUM(H3+G3)</f>
        <v>1602449</v>
      </c>
      <c r="J3" s="22">
        <f>SUM(I3/C3)</f>
        <v>1.0695710533157257</v>
      </c>
      <c r="K3" s="4">
        <f>SUM(I3-F3)</f>
        <v>5213</v>
      </c>
      <c r="L3" s="22">
        <f>SUM(K3/F3)</f>
        <v>3.2637631508430813E-3</v>
      </c>
      <c r="M3" s="4">
        <v>650000</v>
      </c>
    </row>
    <row r="4" spans="1:13">
      <c r="A4" s="10">
        <v>394</v>
      </c>
      <c r="B4" s="13" t="s">
        <v>57</v>
      </c>
      <c r="C4" s="18">
        <v>285579.12</v>
      </c>
      <c r="D4" s="4">
        <v>218855</v>
      </c>
      <c r="E4" s="4">
        <v>4000</v>
      </c>
      <c r="F4" s="4">
        <v>222855</v>
      </c>
      <c r="G4" s="12">
        <v>294250</v>
      </c>
      <c r="H4" s="4">
        <v>0</v>
      </c>
      <c r="I4" s="4">
        <f>SUM(G4+H4)</f>
        <v>294250</v>
      </c>
      <c r="J4" s="22">
        <f>SUM(I4/C4)</f>
        <v>1.0303624438649437</v>
      </c>
      <c r="K4" s="4">
        <f>SUM(I4-F4)</f>
        <v>71395</v>
      </c>
      <c r="L4" s="22">
        <f>SUM(K4/F4)</f>
        <v>0.32036525992237103</v>
      </c>
      <c r="M4" s="4">
        <v>0</v>
      </c>
    </row>
    <row r="5" spans="1:13">
      <c r="A5" s="10">
        <v>364</v>
      </c>
      <c r="B5" s="13" t="s">
        <v>120</v>
      </c>
      <c r="C5" s="18">
        <v>215572.02</v>
      </c>
      <c r="D5" s="4">
        <v>190799</v>
      </c>
      <c r="E5" s="4">
        <v>0</v>
      </c>
      <c r="F5" s="4">
        <v>190799</v>
      </c>
      <c r="G5" s="12">
        <v>222103</v>
      </c>
      <c r="H5" s="4">
        <v>0</v>
      </c>
      <c r="I5" s="4">
        <f>SUM(G5+H5)</f>
        <v>222103</v>
      </c>
      <c r="J5" s="22">
        <f>SUM(I5/C5)</f>
        <v>1.0302960467689639</v>
      </c>
      <c r="K5" s="4">
        <f>SUM(I5-F5)</f>
        <v>31304</v>
      </c>
      <c r="L5" s="22">
        <f>SUM(K5/F5)</f>
        <v>0.16406794584877279</v>
      </c>
      <c r="M5" s="4">
        <v>0</v>
      </c>
    </row>
    <row r="6" spans="1:13">
      <c r="A6" s="10">
        <v>421</v>
      </c>
      <c r="B6" s="13" t="s">
        <v>3</v>
      </c>
      <c r="C6" s="18">
        <v>5995480.0899999999</v>
      </c>
      <c r="D6" s="4">
        <v>3423288</v>
      </c>
      <c r="E6" s="4">
        <v>2031846</v>
      </c>
      <c r="F6" s="4">
        <v>5455134</v>
      </c>
      <c r="G6" s="12">
        <v>3855382</v>
      </c>
      <c r="H6" s="4">
        <v>2139444</v>
      </c>
      <c r="I6" s="4">
        <f>SUM(H6+G6)</f>
        <v>5994826</v>
      </c>
      <c r="J6" s="22">
        <f>SUM(I6/C6)</f>
        <v>0.99989090281509052</v>
      </c>
      <c r="K6" s="4">
        <f>SUM(I6-F6)</f>
        <v>539692</v>
      </c>
      <c r="L6" s="22">
        <f>SUM(K6/F6)</f>
        <v>9.8932858477903562E-2</v>
      </c>
      <c r="M6" s="4">
        <v>0</v>
      </c>
    </row>
    <row r="7" spans="1:13">
      <c r="A7" s="10">
        <v>470</v>
      </c>
      <c r="B7" s="15" t="s">
        <v>142</v>
      </c>
      <c r="C7" s="18">
        <v>1537234.4</v>
      </c>
      <c r="D7" s="4">
        <v>1297548</v>
      </c>
      <c r="E7" s="4">
        <v>0</v>
      </c>
      <c r="F7" s="4">
        <v>1297548</v>
      </c>
      <c r="G7" s="12">
        <v>1370232</v>
      </c>
      <c r="H7" s="4">
        <v>0</v>
      </c>
      <c r="I7" s="4">
        <f>SUM(G7+H7)</f>
        <v>1370232</v>
      </c>
      <c r="J7" s="22">
        <f>SUM(I7/C7)</f>
        <v>0.89136178581483738</v>
      </c>
      <c r="K7" s="4">
        <f>SUM(I7-F7)</f>
        <v>72684</v>
      </c>
      <c r="L7" s="22">
        <f>SUM(K7/F7)</f>
        <v>5.6016424825902397E-2</v>
      </c>
    </row>
    <row r="8" spans="1:13">
      <c r="A8" s="10">
        <v>418</v>
      </c>
      <c r="B8" s="13" t="s">
        <v>74</v>
      </c>
      <c r="C8" s="18">
        <v>1886051.11</v>
      </c>
      <c r="D8" s="4">
        <v>1678499</v>
      </c>
      <c r="E8" s="4">
        <v>0</v>
      </c>
      <c r="F8" s="4">
        <v>1678499</v>
      </c>
      <c r="G8" s="12">
        <v>1568523</v>
      </c>
      <c r="H8" s="4">
        <v>0</v>
      </c>
      <c r="I8" s="4">
        <f>SUM(G8+H8)</f>
        <v>1568523</v>
      </c>
      <c r="J8" s="22">
        <f>SUM(I8/C8)</f>
        <v>0.83164395263922619</v>
      </c>
      <c r="K8" s="4">
        <f>SUM(I8-F8)</f>
        <v>-109976</v>
      </c>
      <c r="L8" s="22">
        <f>SUM(K8/F8)</f>
        <v>-6.5520444158739449E-2</v>
      </c>
      <c r="M8" s="4">
        <v>0</v>
      </c>
    </row>
    <row r="9" spans="1:13">
      <c r="A9" s="10">
        <v>182</v>
      </c>
      <c r="B9" s="13" t="s">
        <v>13</v>
      </c>
      <c r="C9" s="18">
        <v>1627713.5</v>
      </c>
      <c r="D9" s="4">
        <v>443768</v>
      </c>
      <c r="E9" s="4">
        <v>1000000</v>
      </c>
      <c r="F9" s="4">
        <v>1443768</v>
      </c>
      <c r="G9" s="12">
        <v>613710</v>
      </c>
      <c r="H9" s="4">
        <v>733252</v>
      </c>
      <c r="I9" s="4">
        <f>SUM(G9+H9)</f>
        <v>1346962</v>
      </c>
      <c r="J9" s="22">
        <f>SUM(I9/C9)</f>
        <v>0.82751786478394385</v>
      </c>
      <c r="K9" s="4">
        <f>SUM(I9-F9)</f>
        <v>-96806</v>
      </c>
      <c r="L9" s="22">
        <f>SUM(K9/F9)</f>
        <v>-6.7050938932016774E-2</v>
      </c>
      <c r="M9" s="4">
        <v>75000</v>
      </c>
    </row>
    <row r="10" spans="1:13">
      <c r="A10" s="10">
        <v>244</v>
      </c>
      <c r="B10" s="13" t="s">
        <v>1</v>
      </c>
      <c r="C10" s="18">
        <v>7366969.7499999991</v>
      </c>
      <c r="D10" s="4">
        <v>411082</v>
      </c>
      <c r="E10" s="4">
        <v>4138881</v>
      </c>
      <c r="F10" s="4">
        <v>4549963</v>
      </c>
      <c r="G10" s="12">
        <v>386557</v>
      </c>
      <c r="H10" s="4">
        <v>5536726</v>
      </c>
      <c r="I10" s="4">
        <f>SUM(H10+G10)</f>
        <v>5923283</v>
      </c>
      <c r="J10" s="22">
        <f>SUM(I10/C10)</f>
        <v>0.80403248567703167</v>
      </c>
      <c r="K10" s="4">
        <f>SUM(I10-F10)</f>
        <v>1373320</v>
      </c>
      <c r="L10" s="22">
        <f>SUM(K10/F10)</f>
        <v>0.301831025878672</v>
      </c>
      <c r="M10" s="4">
        <v>2663246</v>
      </c>
    </row>
    <row r="11" spans="1:13">
      <c r="A11" s="10">
        <v>393</v>
      </c>
      <c r="B11" s="13" t="s">
        <v>11</v>
      </c>
      <c r="C11" s="18">
        <v>3159862.72</v>
      </c>
      <c r="D11" s="4">
        <v>721430</v>
      </c>
      <c r="E11" s="4">
        <v>1147236</v>
      </c>
      <c r="F11" s="4">
        <v>1868666</v>
      </c>
      <c r="G11" s="12">
        <v>1283866</v>
      </c>
      <c r="H11" s="4">
        <v>1205904</v>
      </c>
      <c r="I11" s="4">
        <f>SUM(H11+G11)</f>
        <v>2489770</v>
      </c>
      <c r="J11" s="22">
        <f>SUM(I11/C11)</f>
        <v>0.78793612907335409</v>
      </c>
      <c r="K11" s="4">
        <f>SUM(I11-F11)</f>
        <v>621104</v>
      </c>
      <c r="L11" s="22">
        <f>SUM(K11/F11)</f>
        <v>0.33237828482992682</v>
      </c>
      <c r="M11" s="4">
        <v>1817013</v>
      </c>
    </row>
    <row r="12" spans="1:13">
      <c r="A12" s="10">
        <v>181</v>
      </c>
      <c r="B12" s="13" t="s">
        <v>5</v>
      </c>
      <c r="C12" s="18">
        <v>2689279.0300000003</v>
      </c>
      <c r="D12" s="4">
        <v>72050</v>
      </c>
      <c r="E12" s="4">
        <v>1819900</v>
      </c>
      <c r="F12" s="4">
        <v>1891950</v>
      </c>
      <c r="G12" s="12">
        <v>82876</v>
      </c>
      <c r="H12" s="4">
        <v>2028473</v>
      </c>
      <c r="I12" s="4">
        <f>SUM(H12+G12)</f>
        <v>2111349</v>
      </c>
      <c r="J12" s="22">
        <f>SUM(I12/C12)</f>
        <v>0.78509852508685196</v>
      </c>
      <c r="K12" s="4">
        <f>SUM(I12-F12)</f>
        <v>219399</v>
      </c>
      <c r="L12" s="22">
        <f>SUM(K12/F12)</f>
        <v>0.11596448109093792</v>
      </c>
      <c r="M12" s="4">
        <v>400000</v>
      </c>
    </row>
    <row r="13" spans="1:13">
      <c r="A13" s="10">
        <v>469</v>
      </c>
      <c r="B13" s="15" t="s">
        <v>141</v>
      </c>
      <c r="C13" s="18">
        <v>1750155.7</v>
      </c>
      <c r="D13" s="4">
        <v>1395028</v>
      </c>
      <c r="E13" s="4">
        <v>0</v>
      </c>
      <c r="F13" s="4">
        <v>1395028</v>
      </c>
      <c r="G13" s="12">
        <v>1370249</v>
      </c>
      <c r="H13" s="4">
        <v>0</v>
      </c>
      <c r="I13" s="4">
        <f>SUM(G13+H13)</f>
        <v>1370249</v>
      </c>
      <c r="J13" s="22">
        <f>SUM(I13/C13)</f>
        <v>0.78292977019130361</v>
      </c>
      <c r="K13" s="4">
        <f>SUM(I13-F13)</f>
        <v>-24779</v>
      </c>
      <c r="L13" s="22">
        <f>SUM(K13/F13)</f>
        <v>-1.7762367493699052E-2</v>
      </c>
    </row>
    <row r="14" spans="1:13">
      <c r="A14" s="10">
        <v>191</v>
      </c>
      <c r="B14" s="13" t="s">
        <v>79</v>
      </c>
      <c r="C14" s="18">
        <v>131850.96</v>
      </c>
      <c r="D14" s="4">
        <v>74168</v>
      </c>
      <c r="E14" s="4">
        <v>0</v>
      </c>
      <c r="F14" s="4">
        <v>74168</v>
      </c>
      <c r="G14" s="12">
        <v>97524</v>
      </c>
      <c r="H14" s="4">
        <v>0</v>
      </c>
      <c r="I14" s="4">
        <f>SUM(G14+H14)</f>
        <v>97524</v>
      </c>
      <c r="J14" s="22">
        <f>SUM(I14/C14)</f>
        <v>0.73965331765502507</v>
      </c>
      <c r="K14" s="4">
        <f>SUM(I14-F14)</f>
        <v>23356</v>
      </c>
      <c r="L14" s="22">
        <f>SUM(K14/F14)</f>
        <v>0.31490669830654727</v>
      </c>
      <c r="M14" s="4">
        <v>0</v>
      </c>
    </row>
    <row r="15" spans="1:13">
      <c r="A15" s="10">
        <v>202</v>
      </c>
      <c r="B15" s="13" t="s">
        <v>53</v>
      </c>
      <c r="C15" s="18">
        <v>3574910.62</v>
      </c>
      <c r="D15" s="4">
        <v>2406714</v>
      </c>
      <c r="E15" s="4">
        <v>76525</v>
      </c>
      <c r="F15" s="4">
        <v>2483239</v>
      </c>
      <c r="G15" s="12">
        <v>2528596</v>
      </c>
      <c r="H15" s="4">
        <v>92267</v>
      </c>
      <c r="I15" s="4">
        <f>SUM(G15+H15)</f>
        <v>2620863</v>
      </c>
      <c r="J15" s="22">
        <f>SUM(I15/C15)</f>
        <v>0.73312686066540034</v>
      </c>
      <c r="K15" s="4">
        <f>SUM(I15-F15)</f>
        <v>137624</v>
      </c>
      <c r="L15" s="22">
        <f>SUM(K15/F15)</f>
        <v>5.5421165663071495E-2</v>
      </c>
      <c r="M15" s="4">
        <v>90000</v>
      </c>
    </row>
    <row r="16" spans="1:13">
      <c r="A16" s="10">
        <v>383</v>
      </c>
      <c r="B16" s="13" t="s">
        <v>82</v>
      </c>
      <c r="C16" s="18">
        <v>277485.17000000004</v>
      </c>
      <c r="D16" s="4">
        <v>151830</v>
      </c>
      <c r="E16" s="4">
        <v>0</v>
      </c>
      <c r="F16" s="4">
        <v>151830</v>
      </c>
      <c r="G16" s="12">
        <v>196169</v>
      </c>
      <c r="H16" s="4">
        <v>0</v>
      </c>
      <c r="I16" s="4">
        <f>SUM(G16+H16)</f>
        <v>196169</v>
      </c>
      <c r="J16" s="22">
        <f>SUM(I16/C16)</f>
        <v>0.70695309590779198</v>
      </c>
      <c r="K16" s="4">
        <f>SUM(I16-F16)</f>
        <v>44339</v>
      </c>
      <c r="L16" s="22">
        <f>SUM(K16/F16)</f>
        <v>0.2920305604952908</v>
      </c>
      <c r="M16" s="4">
        <v>25000</v>
      </c>
    </row>
    <row r="17" spans="1:13">
      <c r="A17" s="10">
        <v>422</v>
      </c>
      <c r="B17" s="13" t="s">
        <v>15</v>
      </c>
      <c r="C17" s="18">
        <v>1973508.6700000002</v>
      </c>
      <c r="D17" s="4">
        <v>1008108</v>
      </c>
      <c r="E17" s="4">
        <v>1222052</v>
      </c>
      <c r="F17" s="4">
        <v>2230160</v>
      </c>
      <c r="G17" s="12">
        <v>125851</v>
      </c>
      <c r="H17" s="4">
        <v>1220879</v>
      </c>
      <c r="I17" s="4">
        <f>SUM(H17+G17)</f>
        <v>1346730</v>
      </c>
      <c r="J17" s="22">
        <f>SUM(I17/C17)</f>
        <v>0.68240389336622465</v>
      </c>
      <c r="K17" s="4">
        <f>SUM(I17-F17)</f>
        <v>-883430</v>
      </c>
      <c r="L17" s="22">
        <f>SUM(K17/F17)</f>
        <v>-0.39612852889478783</v>
      </c>
      <c r="M17" s="4">
        <v>500000</v>
      </c>
    </row>
    <row r="18" spans="1:13">
      <c r="A18" s="10">
        <v>490</v>
      </c>
      <c r="B18" s="16" t="s">
        <v>160</v>
      </c>
      <c r="C18" s="18">
        <v>3623767.9499999997</v>
      </c>
      <c r="D18" s="4">
        <v>2151567</v>
      </c>
      <c r="E18" s="4">
        <v>0</v>
      </c>
      <c r="F18" s="4">
        <v>2151567</v>
      </c>
      <c r="G18" s="12">
        <v>2144750</v>
      </c>
      <c r="H18" s="4">
        <v>0</v>
      </c>
      <c r="I18" s="4">
        <f>SUM(G18+H18)</f>
        <v>2144750</v>
      </c>
      <c r="J18" s="22">
        <f>SUM(I18/C18)</f>
        <v>0.59185633009420491</v>
      </c>
      <c r="K18" s="4">
        <f>SUM(I18-F18)</f>
        <v>-6817</v>
      </c>
      <c r="L18" s="22">
        <f>SUM(K18/F18)</f>
        <v>-3.1683884350336292E-3</v>
      </c>
    </row>
    <row r="19" spans="1:13">
      <c r="A19" s="10">
        <v>262</v>
      </c>
      <c r="B19" s="13" t="s">
        <v>112</v>
      </c>
      <c r="C19" s="18">
        <v>3757220.57</v>
      </c>
      <c r="D19" s="4">
        <v>1862596</v>
      </c>
      <c r="E19" s="4">
        <v>0</v>
      </c>
      <c r="F19" s="4">
        <v>1862596</v>
      </c>
      <c r="G19" s="12">
        <v>2185104</v>
      </c>
      <c r="H19" s="4">
        <v>0</v>
      </c>
      <c r="I19" s="4">
        <f>SUM(G19+H19)</f>
        <v>2185104</v>
      </c>
      <c r="J19" s="22">
        <f>SUM(I19/C19)</f>
        <v>0.58157458666314077</v>
      </c>
      <c r="K19" s="4">
        <f>SUM(I19-F19)</f>
        <v>322508</v>
      </c>
      <c r="L19" s="22">
        <f>SUM(K19/F19)</f>
        <v>0.17314973295336186</v>
      </c>
      <c r="M19" s="4">
        <v>300000</v>
      </c>
    </row>
    <row r="20" spans="1:13">
      <c r="A20" s="10">
        <v>458</v>
      </c>
      <c r="B20" s="15" t="s">
        <v>132</v>
      </c>
      <c r="C20" s="18">
        <v>2806331.32</v>
      </c>
      <c r="D20" s="4">
        <v>1208018</v>
      </c>
      <c r="E20" s="4">
        <v>0</v>
      </c>
      <c r="F20" s="4">
        <v>1208018</v>
      </c>
      <c r="G20" s="12">
        <v>1549064</v>
      </c>
      <c r="H20" s="4">
        <v>0</v>
      </c>
      <c r="I20" s="4">
        <f>SUM(G20+H20)</f>
        <v>1549064</v>
      </c>
      <c r="J20" s="22">
        <f>SUM(I20/C20)</f>
        <v>0.55198899323120554</v>
      </c>
      <c r="K20" s="4">
        <f>SUM(I20-F20)</f>
        <v>341046</v>
      </c>
      <c r="L20" s="22">
        <f>SUM(K20/F20)</f>
        <v>0.28231864094740311</v>
      </c>
    </row>
    <row r="21" spans="1:13">
      <c r="A21" s="10">
        <v>456</v>
      </c>
      <c r="B21" s="15" t="s">
        <v>130</v>
      </c>
      <c r="C21" s="18">
        <v>1569630.19</v>
      </c>
      <c r="D21" s="4">
        <v>813068</v>
      </c>
      <c r="E21" s="4">
        <v>0</v>
      </c>
      <c r="F21" s="4">
        <v>813068</v>
      </c>
      <c r="G21" s="12">
        <v>858728</v>
      </c>
      <c r="H21" s="4">
        <v>0</v>
      </c>
      <c r="I21" s="4">
        <f>SUM(G21+H21)</f>
        <v>858728</v>
      </c>
      <c r="J21" s="22">
        <f>SUM(I21/C21)</f>
        <v>0.54708937523685119</v>
      </c>
      <c r="K21" s="4">
        <f>SUM(I21-F21)</f>
        <v>45660</v>
      </c>
      <c r="L21" s="22">
        <f>SUM(K21/F21)</f>
        <v>5.615766454958257E-2</v>
      </c>
    </row>
    <row r="22" spans="1:13">
      <c r="A22" s="10">
        <v>453</v>
      </c>
      <c r="B22" s="15" t="s">
        <v>127</v>
      </c>
      <c r="C22" s="18">
        <v>2388179.17</v>
      </c>
      <c r="D22" s="4">
        <v>1553750</v>
      </c>
      <c r="E22" s="4">
        <v>0</v>
      </c>
      <c r="F22" s="4">
        <v>1553750</v>
      </c>
      <c r="G22" s="12">
        <v>1297782</v>
      </c>
      <c r="H22" s="4">
        <v>0</v>
      </c>
      <c r="I22" s="4">
        <f>SUM(G22+H22)</f>
        <v>1297782</v>
      </c>
      <c r="J22" s="22">
        <f>SUM(I22/C22)</f>
        <v>0.54341902663860853</v>
      </c>
      <c r="K22" s="4">
        <f>SUM(I22-F22)</f>
        <v>-255968</v>
      </c>
      <c r="L22" s="22">
        <f>SUM(K22/F22)</f>
        <v>-0.16474207562349155</v>
      </c>
    </row>
    <row r="23" spans="1:13">
      <c r="A23" s="10">
        <v>285</v>
      </c>
      <c r="B23" s="13" t="s">
        <v>56</v>
      </c>
      <c r="C23" s="18">
        <v>3026255.16</v>
      </c>
      <c r="D23" s="4">
        <v>1491859</v>
      </c>
      <c r="E23" s="4">
        <v>0</v>
      </c>
      <c r="F23" s="4">
        <v>1491859</v>
      </c>
      <c r="G23" s="12">
        <v>1626306</v>
      </c>
      <c r="H23" s="4">
        <v>0</v>
      </c>
      <c r="I23" s="4">
        <f>SUM(G23+H23)</f>
        <v>1626306</v>
      </c>
      <c r="J23" s="22">
        <f>SUM(I23/C23)</f>
        <v>0.5373988358602253</v>
      </c>
      <c r="K23" s="4">
        <f>SUM(I23-F23)</f>
        <v>134447</v>
      </c>
      <c r="L23" s="22">
        <f>SUM(K23/F23)</f>
        <v>9.0120447039566065E-2</v>
      </c>
      <c r="M23" s="4">
        <v>1379680</v>
      </c>
    </row>
    <row r="24" spans="1:13">
      <c r="A24" s="10">
        <v>416</v>
      </c>
      <c r="B24" s="13" t="s">
        <v>124</v>
      </c>
      <c r="C24" s="18">
        <v>138958.95000000001</v>
      </c>
      <c r="D24" s="4">
        <v>83051</v>
      </c>
      <c r="E24" s="4">
        <v>0</v>
      </c>
      <c r="F24" s="4">
        <v>83051</v>
      </c>
      <c r="G24" s="12">
        <v>71935</v>
      </c>
      <c r="H24" s="4">
        <v>0</v>
      </c>
      <c r="I24" s="4">
        <f>SUM(G24+H24)</f>
        <v>71935</v>
      </c>
      <c r="J24" s="22">
        <f>SUM(I24/C24)</f>
        <v>0.51767086610830026</v>
      </c>
      <c r="K24" s="4">
        <f>SUM(I24-F24)</f>
        <v>-11116</v>
      </c>
      <c r="L24" s="22">
        <f>SUM(K24/F24)</f>
        <v>-0.13384546844709877</v>
      </c>
      <c r="M24" s="4">
        <v>0</v>
      </c>
    </row>
    <row r="25" spans="1:13">
      <c r="A25" s="10">
        <v>462</v>
      </c>
      <c r="B25" s="15" t="s">
        <v>135</v>
      </c>
      <c r="C25" s="18">
        <v>3688673.13</v>
      </c>
      <c r="D25" s="4">
        <v>1107308</v>
      </c>
      <c r="E25" s="4">
        <v>0</v>
      </c>
      <c r="F25" s="4">
        <v>1107308</v>
      </c>
      <c r="G25" s="12">
        <v>1900254</v>
      </c>
      <c r="H25" s="4">
        <v>0</v>
      </c>
      <c r="I25" s="4">
        <f>SUM(G25+H25)</f>
        <v>1900254</v>
      </c>
      <c r="J25" s="22">
        <f>SUM(I25/C25)</f>
        <v>0.51515922745911624</v>
      </c>
      <c r="K25" s="4">
        <f>SUM(I25-F25)</f>
        <v>792946</v>
      </c>
      <c r="L25" s="22">
        <f>SUM(K25/F25)</f>
        <v>0.71610247555332396</v>
      </c>
    </row>
    <row r="26" spans="1:13">
      <c r="A26" s="10">
        <v>480</v>
      </c>
      <c r="B26" s="16" t="s">
        <v>151</v>
      </c>
      <c r="C26" s="18">
        <v>2217505.77</v>
      </c>
      <c r="D26" s="4">
        <v>767555</v>
      </c>
      <c r="E26" s="4">
        <v>0</v>
      </c>
      <c r="F26" s="4">
        <v>767555</v>
      </c>
      <c r="G26" s="12">
        <v>1139731</v>
      </c>
      <c r="H26" s="4">
        <v>0</v>
      </c>
      <c r="I26" s="4">
        <f>SUM(G26+H26)</f>
        <v>1139731</v>
      </c>
      <c r="J26" s="22">
        <f>SUM(I26/C26)</f>
        <v>0.51396980130518444</v>
      </c>
      <c r="K26" s="4">
        <f>SUM(I26-F26)</f>
        <v>372176</v>
      </c>
      <c r="L26" s="22">
        <f>SUM(K26/F26)</f>
        <v>0.48488512223879721</v>
      </c>
    </row>
    <row r="27" spans="1:13">
      <c r="A27" s="10">
        <v>242</v>
      </c>
      <c r="B27" s="13" t="s">
        <v>4</v>
      </c>
      <c r="C27" s="18">
        <v>3004369.8299999996</v>
      </c>
      <c r="D27" s="4">
        <v>614189</v>
      </c>
      <c r="E27" s="4">
        <v>142250</v>
      </c>
      <c r="F27" s="4">
        <v>756439</v>
      </c>
      <c r="G27" s="12">
        <v>746675</v>
      </c>
      <c r="H27" s="4">
        <v>769064</v>
      </c>
      <c r="I27" s="4">
        <f>SUM(G27+H27)</f>
        <v>1515739</v>
      </c>
      <c r="J27" s="22">
        <f>SUM(I27/C27)</f>
        <v>0.50451145690009813</v>
      </c>
      <c r="K27" s="4">
        <f>SUM(I27-F27)</f>
        <v>759300</v>
      </c>
      <c r="L27" s="22">
        <f>SUM(K27/F27)</f>
        <v>1.0037821952596311</v>
      </c>
      <c r="M27" s="4">
        <v>350000</v>
      </c>
    </row>
    <row r="28" spans="1:13">
      <c r="A28" s="10">
        <v>92</v>
      </c>
      <c r="B28" s="11" t="s">
        <v>81</v>
      </c>
      <c r="C28" s="18">
        <v>581895.22</v>
      </c>
      <c r="D28" s="4">
        <v>177180</v>
      </c>
      <c r="E28" s="4">
        <v>0</v>
      </c>
      <c r="F28" s="4">
        <v>177180</v>
      </c>
      <c r="G28" s="12">
        <v>290646</v>
      </c>
      <c r="H28" s="4">
        <v>0</v>
      </c>
      <c r="I28" s="4">
        <f>SUM(G28+H28)</f>
        <v>290646</v>
      </c>
      <c r="J28" s="22">
        <f>SUM(I28/C28)</f>
        <v>0.49948167644339819</v>
      </c>
      <c r="K28" s="4">
        <f>SUM(I28-F28)</f>
        <v>113466</v>
      </c>
      <c r="L28" s="22">
        <f>SUM(K28/F28)</f>
        <v>0.640399593633593</v>
      </c>
      <c r="M28" s="4">
        <v>0</v>
      </c>
    </row>
    <row r="29" spans="1:13">
      <c r="A29" s="10">
        <v>292</v>
      </c>
      <c r="B29" s="13" t="s">
        <v>30</v>
      </c>
      <c r="C29" s="18">
        <v>1350391.2</v>
      </c>
      <c r="D29" s="4">
        <v>446582</v>
      </c>
      <c r="E29" s="4">
        <v>180117</v>
      </c>
      <c r="F29" s="4">
        <v>626699</v>
      </c>
      <c r="G29" s="12">
        <v>465583</v>
      </c>
      <c r="H29" s="4">
        <v>189883</v>
      </c>
      <c r="I29" s="4">
        <f>SUM(H29+G29)</f>
        <v>655466</v>
      </c>
      <c r="J29" s="22">
        <f>SUM(I29/C29)</f>
        <v>0.48538971521733854</v>
      </c>
      <c r="K29" s="4">
        <f>SUM(I29-F29)</f>
        <v>28767</v>
      </c>
      <c r="L29" s="22">
        <f>SUM(K29/F29)</f>
        <v>4.5902418864558585E-2</v>
      </c>
      <c r="M29" s="4">
        <v>0</v>
      </c>
    </row>
    <row r="30" spans="1:13">
      <c r="A30" s="10">
        <v>281</v>
      </c>
      <c r="B30" s="13" t="s">
        <v>36</v>
      </c>
      <c r="C30" s="18">
        <v>11147538.249999998</v>
      </c>
      <c r="D30" s="4">
        <v>4535972</v>
      </c>
      <c r="E30" s="4">
        <v>158374</v>
      </c>
      <c r="F30" s="4">
        <v>4694346</v>
      </c>
      <c r="G30" s="12">
        <v>5147712</v>
      </c>
      <c r="H30" s="4">
        <v>188424</v>
      </c>
      <c r="I30" s="4">
        <f>SUM(H30+G30)</f>
        <v>5336136</v>
      </c>
      <c r="J30" s="22">
        <f>SUM(I30/C30)</f>
        <v>0.47868290561819787</v>
      </c>
      <c r="K30" s="4">
        <f>SUM(I30-F30)</f>
        <v>641790</v>
      </c>
      <c r="L30" s="22">
        <f>SUM(K30/F30)</f>
        <v>0.1367155297031791</v>
      </c>
      <c r="M30" s="4">
        <v>9468137</v>
      </c>
    </row>
    <row r="31" spans="1:13">
      <c r="A31" s="10">
        <v>813</v>
      </c>
      <c r="B31" s="15" t="s">
        <v>113</v>
      </c>
      <c r="C31" s="19">
        <v>1032896</v>
      </c>
      <c r="D31" s="4">
        <v>400866</v>
      </c>
      <c r="E31" s="4">
        <v>0</v>
      </c>
      <c r="F31" s="4">
        <v>400866</v>
      </c>
      <c r="G31" s="12">
        <v>473670</v>
      </c>
      <c r="H31" s="4">
        <v>0</v>
      </c>
      <c r="I31" s="4">
        <f>SUM(G31+H31)</f>
        <v>473670</v>
      </c>
      <c r="J31" s="22">
        <f>SUM(I31/C31)</f>
        <v>0.45858440733626621</v>
      </c>
      <c r="K31" s="4">
        <f>SUM(I31-F31)</f>
        <v>72804</v>
      </c>
      <c r="L31" s="22">
        <f>SUM(K31/F31)</f>
        <v>0.18161679962880364</v>
      </c>
    </row>
    <row r="32" spans="1:13">
      <c r="A32" s="10">
        <v>401</v>
      </c>
      <c r="B32" s="13" t="s">
        <v>42</v>
      </c>
      <c r="C32" s="18">
        <v>8915556.120000001</v>
      </c>
      <c r="D32" s="4">
        <v>3164177</v>
      </c>
      <c r="E32" s="4">
        <v>0</v>
      </c>
      <c r="F32" s="4">
        <v>3164177</v>
      </c>
      <c r="G32" s="12">
        <v>3790744</v>
      </c>
      <c r="H32" s="4">
        <v>0</v>
      </c>
      <c r="I32" s="4">
        <f>SUM(G32+H32)</f>
        <v>3790744</v>
      </c>
      <c r="J32" s="22">
        <f>SUM(I32/C32)</f>
        <v>0.42518312362998167</v>
      </c>
      <c r="K32" s="4">
        <f>SUM(I32-F32)</f>
        <v>626567</v>
      </c>
      <c r="L32" s="22">
        <f>SUM(K32/F32)</f>
        <v>0.19801894773901713</v>
      </c>
      <c r="M32" s="4">
        <v>3100000</v>
      </c>
    </row>
    <row r="33" spans="1:13">
      <c r="A33" s="10">
        <v>365</v>
      </c>
      <c r="B33" s="13" t="s">
        <v>69</v>
      </c>
      <c r="C33" s="18">
        <v>2995640.1799999997</v>
      </c>
      <c r="D33" s="4">
        <v>1128194</v>
      </c>
      <c r="E33" s="4">
        <v>10622</v>
      </c>
      <c r="F33" s="4">
        <v>1138816</v>
      </c>
      <c r="G33" s="12">
        <v>1251325</v>
      </c>
      <c r="H33" s="4">
        <v>13380</v>
      </c>
      <c r="I33" s="4">
        <f>SUM(H33+G33)</f>
        <v>1264705</v>
      </c>
      <c r="J33" s="22">
        <f>SUM(I33/C33)</f>
        <v>0.42218187899990051</v>
      </c>
      <c r="K33" s="4">
        <f>SUM(I33-F33)</f>
        <v>125889</v>
      </c>
      <c r="L33" s="22">
        <f>SUM(K33/F33)</f>
        <v>0.11054375772732382</v>
      </c>
      <c r="M33" s="4">
        <v>666278</v>
      </c>
    </row>
    <row r="34" spans="1:13">
      <c r="A34" s="10">
        <v>111</v>
      </c>
      <c r="B34" s="13" t="s">
        <v>22</v>
      </c>
      <c r="C34" s="18">
        <v>2891436.69</v>
      </c>
      <c r="D34" s="4">
        <v>860572</v>
      </c>
      <c r="F34" s="4">
        <v>860572</v>
      </c>
      <c r="G34" s="12">
        <v>1185408</v>
      </c>
      <c r="H34" s="4">
        <v>0</v>
      </c>
      <c r="I34" s="4">
        <f>SUM(G34+H34)</f>
        <v>1185408</v>
      </c>
      <c r="J34" s="22">
        <f>SUM(I34/C34)</f>
        <v>0.40997197140775027</v>
      </c>
      <c r="K34" s="4">
        <f>SUM(I34-F34)</f>
        <v>324836</v>
      </c>
      <c r="L34" s="22">
        <f>SUM(K34/F34)</f>
        <v>0.37746522080662631</v>
      </c>
      <c r="M34" s="4">
        <v>160000</v>
      </c>
    </row>
    <row r="35" spans="1:13">
      <c r="A35" s="10">
        <v>61</v>
      </c>
      <c r="B35" s="11" t="s">
        <v>38</v>
      </c>
      <c r="C35" s="18">
        <v>16785725.839999996</v>
      </c>
      <c r="D35" s="4">
        <v>7112795</v>
      </c>
      <c r="E35" s="4" t="s">
        <v>165</v>
      </c>
      <c r="F35" s="4">
        <v>7112795</v>
      </c>
      <c r="G35" s="12">
        <v>6575942</v>
      </c>
      <c r="H35" s="4">
        <v>0</v>
      </c>
      <c r="I35" s="4">
        <f>SUM(G35+H35)</f>
        <v>6575942</v>
      </c>
      <c r="J35" s="22">
        <f>SUM(I35/C35)</f>
        <v>0.39175797714565802</v>
      </c>
      <c r="K35" s="4">
        <f>SUM(I35-F35)</f>
        <v>-536853</v>
      </c>
      <c r="L35" s="22">
        <f>SUM(K35/F35)</f>
        <v>-7.547708038822995E-2</v>
      </c>
      <c r="M35" s="4">
        <v>2538968</v>
      </c>
    </row>
    <row r="36" spans="1:13">
      <c r="A36" s="10">
        <v>492</v>
      </c>
      <c r="B36" s="15" t="s">
        <v>89</v>
      </c>
      <c r="C36" s="19">
        <v>2105927</v>
      </c>
      <c r="D36" s="4">
        <v>758318</v>
      </c>
      <c r="E36" s="4">
        <v>0</v>
      </c>
      <c r="F36" s="4">
        <v>758318</v>
      </c>
      <c r="G36" s="12">
        <v>812965</v>
      </c>
      <c r="H36" s="4">
        <v>0</v>
      </c>
      <c r="I36" s="4">
        <f>SUM(G36+H36)</f>
        <v>812965</v>
      </c>
      <c r="J36" s="22">
        <f>SUM(I36/C36)</f>
        <v>0.3860366479939713</v>
      </c>
      <c r="K36" s="4">
        <f>SUM(I36-F36)</f>
        <v>54647</v>
      </c>
      <c r="L36" s="22">
        <f>SUM(K36/F36)</f>
        <v>7.2063435128798203E-2</v>
      </c>
    </row>
    <row r="37" spans="1:13">
      <c r="A37" s="10">
        <v>482</v>
      </c>
      <c r="B37" s="16" t="s">
        <v>153</v>
      </c>
      <c r="C37" s="18">
        <v>1431113.57</v>
      </c>
      <c r="D37" s="4">
        <v>294867</v>
      </c>
      <c r="E37" s="4">
        <v>0</v>
      </c>
      <c r="F37" s="4">
        <v>294867</v>
      </c>
      <c r="G37" s="12">
        <v>546022</v>
      </c>
      <c r="H37" s="4">
        <v>0</v>
      </c>
      <c r="I37" s="4">
        <f>SUM(G37+H37)</f>
        <v>546022</v>
      </c>
      <c r="J37" s="22">
        <f>SUM(I37/C37)</f>
        <v>0.381536456257626</v>
      </c>
      <c r="K37" s="4">
        <f>SUM(I37-F37)</f>
        <v>251155</v>
      </c>
      <c r="L37" s="22">
        <f>SUM(K37/F37)</f>
        <v>0.85175689378601205</v>
      </c>
    </row>
    <row r="38" spans="1:13">
      <c r="A38" s="10">
        <v>283</v>
      </c>
      <c r="B38" s="13" t="s">
        <v>52</v>
      </c>
      <c r="C38" s="18">
        <v>1938354.5599999998</v>
      </c>
      <c r="D38" s="4">
        <v>467598</v>
      </c>
      <c r="E38" s="4">
        <v>47050</v>
      </c>
      <c r="F38" s="4">
        <v>514648</v>
      </c>
      <c r="G38" s="12">
        <v>668819</v>
      </c>
      <c r="H38" s="4">
        <v>57167</v>
      </c>
      <c r="I38" s="4">
        <f>SUM(H38+G38)</f>
        <v>725986</v>
      </c>
      <c r="J38" s="22">
        <f>SUM(I38/C38)</f>
        <v>0.37453725700214519</v>
      </c>
      <c r="K38" s="4">
        <f>SUM(I38-F38)</f>
        <v>211338</v>
      </c>
      <c r="L38" s="22">
        <f>SUM(K38/F38)</f>
        <v>0.41064572290186691</v>
      </c>
      <c r="M38" s="4">
        <v>835083</v>
      </c>
    </row>
    <row r="39" spans="1:13">
      <c r="A39" s="10">
        <v>342</v>
      </c>
      <c r="B39" s="13" t="s">
        <v>87</v>
      </c>
      <c r="C39" s="18">
        <v>1232072.4100000001</v>
      </c>
      <c r="D39" s="4">
        <v>468515</v>
      </c>
      <c r="E39" s="4">
        <v>0</v>
      </c>
      <c r="F39" s="4">
        <v>468515</v>
      </c>
      <c r="G39" s="12">
        <v>458760</v>
      </c>
      <c r="H39" s="4">
        <v>0</v>
      </c>
      <c r="I39" s="4">
        <f>SUM(G39+H39)</f>
        <v>458760</v>
      </c>
      <c r="J39" s="22">
        <f>SUM(I39/C39)</f>
        <v>0.37234824534379429</v>
      </c>
      <c r="K39" s="4">
        <f>SUM(I39-F39)</f>
        <v>-9755</v>
      </c>
      <c r="L39" s="22">
        <f>SUM(K39/F39)</f>
        <v>-2.0821104980630289E-2</v>
      </c>
      <c r="M39" s="4">
        <v>249266</v>
      </c>
    </row>
    <row r="40" spans="1:13">
      <c r="A40" s="10">
        <v>472</v>
      </c>
      <c r="B40" s="15" t="s">
        <v>143</v>
      </c>
      <c r="C40" s="18">
        <v>966753.22999999986</v>
      </c>
      <c r="D40" s="4">
        <v>269169</v>
      </c>
      <c r="E40" s="4">
        <v>0</v>
      </c>
      <c r="F40" s="4">
        <v>269169</v>
      </c>
      <c r="G40" s="12">
        <v>357232</v>
      </c>
      <c r="H40" s="4">
        <v>0</v>
      </c>
      <c r="I40" s="4">
        <f>SUM(G40+H40)</f>
        <v>357232</v>
      </c>
      <c r="J40" s="22">
        <f>SUM(I40/C40)</f>
        <v>0.36951725519448231</v>
      </c>
      <c r="K40" s="4">
        <f>SUM(I40-F40)</f>
        <v>88063</v>
      </c>
      <c r="L40" s="22">
        <f>SUM(K40/F40)</f>
        <v>0.32716620413197656</v>
      </c>
    </row>
    <row r="41" spans="1:13">
      <c r="A41" s="10">
        <v>391</v>
      </c>
      <c r="B41" s="13" t="s">
        <v>6</v>
      </c>
      <c r="C41" s="18">
        <v>6129288.9299999997</v>
      </c>
      <c r="D41" s="4">
        <v>608617</v>
      </c>
      <c r="E41" s="4">
        <v>971947</v>
      </c>
      <c r="F41" s="4">
        <v>1580564</v>
      </c>
      <c r="G41" s="12">
        <v>936733</v>
      </c>
      <c r="H41" s="4">
        <v>1325013</v>
      </c>
      <c r="I41" s="4">
        <f>SUM(H41+G41)</f>
        <v>2261746</v>
      </c>
      <c r="J41" s="22">
        <f>SUM(I41/C41)</f>
        <v>0.36900626252579027</v>
      </c>
      <c r="K41" s="4">
        <f>SUM(I41-F41)</f>
        <v>681182</v>
      </c>
      <c r="L41" s="22">
        <f>SUM(K41/F41)</f>
        <v>0.43097400674695868</v>
      </c>
      <c r="M41" s="4">
        <v>2645052</v>
      </c>
    </row>
    <row r="42" spans="1:13">
      <c r="A42" s="10">
        <v>451</v>
      </c>
      <c r="B42" s="15" t="s">
        <v>125</v>
      </c>
      <c r="C42" s="18">
        <v>2625257.8199999998</v>
      </c>
      <c r="D42" s="4">
        <v>716982</v>
      </c>
      <c r="E42" s="4">
        <v>0</v>
      </c>
      <c r="F42" s="4">
        <v>716982</v>
      </c>
      <c r="G42" s="12">
        <v>960931</v>
      </c>
      <c r="H42" s="4">
        <v>0</v>
      </c>
      <c r="I42" s="4">
        <f>SUM(G42+H42)</f>
        <v>960931</v>
      </c>
      <c r="J42" s="22">
        <f>SUM(I42/C42)</f>
        <v>0.36603300166533742</v>
      </c>
      <c r="K42" s="4">
        <f>SUM(I42-F42)</f>
        <v>243949</v>
      </c>
      <c r="L42" s="22">
        <f>SUM(K42/F42)</f>
        <v>0.34024424602012326</v>
      </c>
    </row>
    <row r="43" spans="1:13">
      <c r="A43" s="10">
        <v>291</v>
      </c>
      <c r="B43" s="13" t="s">
        <v>2</v>
      </c>
      <c r="C43" s="18">
        <v>4322263.88</v>
      </c>
      <c r="D43" s="4">
        <v>386249</v>
      </c>
      <c r="E43" s="4">
        <v>586145</v>
      </c>
      <c r="F43" s="4">
        <v>972394</v>
      </c>
      <c r="G43" s="12">
        <v>409081</v>
      </c>
      <c r="H43" s="4">
        <v>1156286</v>
      </c>
      <c r="I43" s="4">
        <f>SUM(H43+G43)</f>
        <v>1565367</v>
      </c>
      <c r="J43" s="22">
        <f>SUM(I43/C43)</f>
        <v>0.36216368168618157</v>
      </c>
      <c r="K43" s="4">
        <f>SUM(I43-F43)</f>
        <v>592973</v>
      </c>
      <c r="L43" s="22">
        <f>SUM(K43/F43)</f>
        <v>0.60980734146858162</v>
      </c>
      <c r="M43" s="4">
        <v>388000</v>
      </c>
    </row>
    <row r="44" spans="1:13">
      <c r="A44" s="10">
        <v>478</v>
      </c>
      <c r="B44" s="16" t="s">
        <v>149</v>
      </c>
      <c r="C44" s="18">
        <v>1646476.1800000002</v>
      </c>
      <c r="D44" s="4">
        <v>356713</v>
      </c>
      <c r="E44" s="4">
        <v>0</v>
      </c>
      <c r="F44" s="4">
        <v>356713</v>
      </c>
      <c r="G44" s="12">
        <v>592178</v>
      </c>
      <c r="H44" s="4">
        <v>0</v>
      </c>
      <c r="I44" s="4">
        <f>SUM(G44+H44)</f>
        <v>592178</v>
      </c>
      <c r="J44" s="22">
        <f>SUM(I44/C44)</f>
        <v>0.3596638731815725</v>
      </c>
      <c r="K44" s="4">
        <f>SUM(I44-F44)</f>
        <v>235465</v>
      </c>
      <c r="L44" s="22">
        <f>SUM(K44/F44)</f>
        <v>0.6600964921379372</v>
      </c>
    </row>
    <row r="45" spans="1:13">
      <c r="A45" s="10">
        <v>287</v>
      </c>
      <c r="B45" s="13" t="s">
        <v>59</v>
      </c>
      <c r="C45" s="18">
        <v>2050415.62</v>
      </c>
      <c r="D45" s="4">
        <v>408167</v>
      </c>
      <c r="E45" s="4">
        <v>0</v>
      </c>
      <c r="F45" s="4">
        <v>408167</v>
      </c>
      <c r="G45" s="12">
        <v>709501</v>
      </c>
      <c r="H45" s="4">
        <v>27252</v>
      </c>
      <c r="I45" s="4">
        <f>SUM(H45+G45)</f>
        <v>736753</v>
      </c>
      <c r="J45" s="22">
        <f>SUM(I45/C45)</f>
        <v>0.35931885848587125</v>
      </c>
      <c r="K45" s="4">
        <f>SUM(I45-F45)</f>
        <v>328586</v>
      </c>
      <c r="L45" s="22">
        <f>SUM(K45/F45)</f>
        <v>0.80502833399074403</v>
      </c>
      <c r="M45" s="4">
        <v>995000</v>
      </c>
    </row>
    <row r="46" spans="1:13">
      <c r="A46" s="10">
        <v>148</v>
      </c>
      <c r="B46" s="11" t="s">
        <v>44</v>
      </c>
      <c r="C46" s="18">
        <v>3432811.6599999997</v>
      </c>
      <c r="D46" s="4">
        <v>965288</v>
      </c>
      <c r="E46" s="4">
        <v>38775</v>
      </c>
      <c r="F46" s="4">
        <v>1004063</v>
      </c>
      <c r="G46" s="12">
        <v>1188251</v>
      </c>
      <c r="H46" s="4">
        <v>0</v>
      </c>
      <c r="I46" s="4">
        <f>SUM(G46+H46)</f>
        <v>1188251</v>
      </c>
      <c r="J46" s="22">
        <f>SUM(I46/C46)</f>
        <v>0.34614511883824123</v>
      </c>
      <c r="K46" s="4">
        <f>SUM(I46-F46)</f>
        <v>184188</v>
      </c>
      <c r="L46" s="22">
        <f>SUM(K46/F46)</f>
        <v>0.18344267242194962</v>
      </c>
      <c r="M46" s="4">
        <v>300000</v>
      </c>
    </row>
    <row r="47" spans="1:13">
      <c r="A47" s="10">
        <v>234</v>
      </c>
      <c r="B47" s="13" t="s">
        <v>109</v>
      </c>
      <c r="C47" s="18">
        <v>1512577.23</v>
      </c>
      <c r="D47" s="4">
        <v>496496</v>
      </c>
      <c r="E47" s="4">
        <v>0</v>
      </c>
      <c r="F47" s="4">
        <v>496496</v>
      </c>
      <c r="G47" s="12">
        <v>521727</v>
      </c>
      <c r="H47" s="4">
        <v>0</v>
      </c>
      <c r="I47" s="4">
        <f>SUM(G47+H47)</f>
        <v>521727</v>
      </c>
      <c r="J47" s="22">
        <f>SUM(I47/C47)</f>
        <v>0.34492585876094406</v>
      </c>
      <c r="K47" s="4">
        <f>SUM(I47-F47)</f>
        <v>25231</v>
      </c>
      <c r="L47" s="22">
        <f>SUM(K47/F47)</f>
        <v>5.0818133479423801E-2</v>
      </c>
      <c r="M47" s="4">
        <v>0</v>
      </c>
    </row>
    <row r="48" spans="1:13">
      <c r="A48" s="10">
        <v>314</v>
      </c>
      <c r="B48" s="13" t="s">
        <v>116</v>
      </c>
      <c r="C48" s="18">
        <v>1878975.88</v>
      </c>
      <c r="D48" s="4">
        <v>554055</v>
      </c>
      <c r="E48" s="4">
        <v>0</v>
      </c>
      <c r="F48" s="4">
        <v>554055</v>
      </c>
      <c r="G48" s="12">
        <v>646955</v>
      </c>
      <c r="H48" s="4">
        <v>0</v>
      </c>
      <c r="I48" s="4">
        <f>SUM(G48+H48)</f>
        <v>646955</v>
      </c>
      <c r="J48" s="22">
        <f>SUM(I48/C48)</f>
        <v>0.34431256243693775</v>
      </c>
      <c r="K48" s="4">
        <f>SUM(I48-F48)</f>
        <v>92900</v>
      </c>
      <c r="L48" s="22">
        <f>SUM(K48/F48)</f>
        <v>0.16767288446092896</v>
      </c>
      <c r="M48" s="4">
        <v>0</v>
      </c>
    </row>
    <row r="49" spans="1:13">
      <c r="A49" s="10">
        <v>231</v>
      </c>
      <c r="B49" s="13" t="s">
        <v>107</v>
      </c>
      <c r="C49" s="18">
        <v>6547171.7500000009</v>
      </c>
      <c r="D49" s="4">
        <v>1784393</v>
      </c>
      <c r="E49" s="4">
        <v>0</v>
      </c>
      <c r="F49" s="4">
        <v>1784393</v>
      </c>
      <c r="G49" s="12">
        <v>2231524</v>
      </c>
      <c r="H49" s="4">
        <v>0</v>
      </c>
      <c r="I49" s="4">
        <f>SUM(G49+H49)</f>
        <v>2231524</v>
      </c>
      <c r="J49" s="22">
        <f>SUM(I49/C49)</f>
        <v>0.34083785872884725</v>
      </c>
      <c r="K49" s="4">
        <f>SUM(I49-F49)</f>
        <v>447131</v>
      </c>
      <c r="L49" s="22">
        <f>SUM(K49/F49)</f>
        <v>0.25057876824219777</v>
      </c>
      <c r="M49" s="4">
        <v>510000</v>
      </c>
    </row>
    <row r="50" spans="1:13">
      <c r="A50" s="10">
        <v>316</v>
      </c>
      <c r="B50" s="13" t="s">
        <v>117</v>
      </c>
      <c r="C50" s="18">
        <v>1533829.78</v>
      </c>
      <c r="D50" s="4">
        <v>438811</v>
      </c>
      <c r="E50" s="4">
        <v>0</v>
      </c>
      <c r="F50" s="4">
        <v>438811</v>
      </c>
      <c r="G50" s="12">
        <v>512549</v>
      </c>
      <c r="H50" s="4">
        <v>0</v>
      </c>
      <c r="I50" s="4">
        <f>SUM(G50+H50)</f>
        <v>512549</v>
      </c>
      <c r="J50" s="22">
        <f>SUM(I50/C50)</f>
        <v>0.3341628951812371</v>
      </c>
      <c r="K50" s="4">
        <f>SUM(I50-F50)</f>
        <v>73738</v>
      </c>
      <c r="L50" s="22">
        <f>SUM(K50/F50)</f>
        <v>0.16804045477437896</v>
      </c>
      <c r="M50" s="4">
        <v>225000</v>
      </c>
    </row>
    <row r="51" spans="1:13">
      <c r="A51" s="10">
        <v>302</v>
      </c>
      <c r="B51" s="11" t="s">
        <v>47</v>
      </c>
      <c r="C51" s="18">
        <v>1583631.14</v>
      </c>
      <c r="D51" s="4">
        <v>396288</v>
      </c>
      <c r="E51" s="4" t="s">
        <v>165</v>
      </c>
      <c r="F51" s="4">
        <v>396288</v>
      </c>
      <c r="G51" s="12">
        <v>378444</v>
      </c>
      <c r="H51" s="4">
        <v>143923</v>
      </c>
      <c r="I51" s="4">
        <f>SUM(H51+G51)</f>
        <v>522367</v>
      </c>
      <c r="J51" s="22">
        <f>SUM(I51/C51)</f>
        <v>0.32985395828980735</v>
      </c>
      <c r="K51" s="4">
        <f>SUM(I51-F51)</f>
        <v>126079</v>
      </c>
      <c r="L51" s="22">
        <f>SUM(K51/F51)</f>
        <v>0.31814993136304909</v>
      </c>
      <c r="M51" s="4">
        <v>473623</v>
      </c>
    </row>
    <row r="52" spans="1:13">
      <c r="A52" s="10">
        <v>474</v>
      </c>
      <c r="B52" s="15" t="s">
        <v>145</v>
      </c>
      <c r="C52" s="18">
        <v>1045535.79</v>
      </c>
      <c r="D52" s="4">
        <v>228981</v>
      </c>
      <c r="E52" s="4">
        <v>0</v>
      </c>
      <c r="F52" s="4">
        <v>228981</v>
      </c>
      <c r="G52" s="12">
        <v>336781</v>
      </c>
      <c r="H52" s="4">
        <v>0</v>
      </c>
      <c r="I52" s="4">
        <f>SUM(G52+H52)</f>
        <v>336781</v>
      </c>
      <c r="J52" s="22">
        <f>SUM(I52/C52)</f>
        <v>0.32211331570007756</v>
      </c>
      <c r="K52" s="4">
        <f>SUM(I52-F52)</f>
        <v>107800</v>
      </c>
      <c r="L52" s="22">
        <f>SUM(K52/F52)</f>
        <v>0.47078141854564354</v>
      </c>
    </row>
    <row r="53" spans="1:13">
      <c r="A53" s="10">
        <v>463</v>
      </c>
      <c r="B53" s="15" t="s">
        <v>136</v>
      </c>
      <c r="C53" s="18">
        <v>3934716.7700000005</v>
      </c>
      <c r="D53" s="4">
        <v>815539</v>
      </c>
      <c r="E53" s="4">
        <v>0</v>
      </c>
      <c r="F53" s="4">
        <v>815539</v>
      </c>
      <c r="G53" s="12">
        <v>1226706</v>
      </c>
      <c r="H53" s="4">
        <v>0</v>
      </c>
      <c r="I53" s="4">
        <f>SUM(G53+H53)</f>
        <v>1226706</v>
      </c>
      <c r="J53" s="22">
        <f>SUM(I53/C53)</f>
        <v>0.31176475251101743</v>
      </c>
      <c r="K53" s="4">
        <f>SUM(I53-F53)</f>
        <v>411167</v>
      </c>
      <c r="L53" s="22">
        <f>SUM(K53/F53)</f>
        <v>0.50416595650238671</v>
      </c>
    </row>
    <row r="54" spans="1:13">
      <c r="A54" s="10">
        <v>253</v>
      </c>
      <c r="B54" s="13" t="s">
        <v>110</v>
      </c>
      <c r="C54" s="18">
        <v>3982230.68</v>
      </c>
      <c r="D54" s="4">
        <v>1209319</v>
      </c>
      <c r="E54" s="4">
        <v>0</v>
      </c>
      <c r="F54" s="4">
        <v>1209319</v>
      </c>
      <c r="G54" s="12">
        <v>1220621</v>
      </c>
      <c r="H54" s="4">
        <v>0</v>
      </c>
      <c r="I54" s="4">
        <f>SUM(G54+H54)</f>
        <v>1220621</v>
      </c>
      <c r="J54" s="22">
        <f>SUM(I54/C54)</f>
        <v>0.30651689921689818</v>
      </c>
      <c r="K54" s="4">
        <f>SUM(I54-F54)</f>
        <v>11302</v>
      </c>
      <c r="L54" s="22">
        <f>SUM(K54/F54)</f>
        <v>9.3457557517908837E-3</v>
      </c>
      <c r="M54" s="4">
        <v>300000</v>
      </c>
    </row>
    <row r="55" spans="1:13">
      <c r="A55" s="10">
        <v>101</v>
      </c>
      <c r="B55" s="13" t="s">
        <v>8</v>
      </c>
      <c r="C55" s="18">
        <v>7564430.9100000011</v>
      </c>
      <c r="D55" s="4">
        <v>829587</v>
      </c>
      <c r="E55" s="4">
        <v>743112</v>
      </c>
      <c r="F55" s="4">
        <v>1572699</v>
      </c>
      <c r="G55" s="12">
        <v>1241682</v>
      </c>
      <c r="H55" s="4">
        <v>1056456</v>
      </c>
      <c r="I55" s="4">
        <f>SUM(H55+G55)</f>
        <v>2298138</v>
      </c>
      <c r="J55" s="22">
        <f>SUM(I55/C55)</f>
        <v>0.30380844604739732</v>
      </c>
      <c r="K55" s="4">
        <f>SUM(I55-F55)</f>
        <v>725439</v>
      </c>
      <c r="L55" s="22">
        <f>SUM(K55/F55)</f>
        <v>0.46127008410382409</v>
      </c>
      <c r="M55" s="4">
        <v>2400000</v>
      </c>
    </row>
    <row r="56" spans="1:13">
      <c r="A56" s="10">
        <v>794</v>
      </c>
      <c r="B56" s="15" t="s">
        <v>106</v>
      </c>
      <c r="C56" s="19">
        <v>1644154</v>
      </c>
      <c r="D56" s="4">
        <v>357363</v>
      </c>
      <c r="E56" s="4">
        <v>0</v>
      </c>
      <c r="F56" s="4">
        <v>357363</v>
      </c>
      <c r="G56" s="12">
        <v>498776</v>
      </c>
      <c r="H56" s="4">
        <v>0</v>
      </c>
      <c r="I56" s="4">
        <f>SUM(G56+H56)</f>
        <v>498776</v>
      </c>
      <c r="J56" s="22">
        <f>SUM(I56/C56)</f>
        <v>0.30336331024952651</v>
      </c>
      <c r="K56" s="4">
        <f>SUM(I56-F56)</f>
        <v>141413</v>
      </c>
      <c r="L56" s="22">
        <f>SUM(K56/F56)</f>
        <v>0.3957124828255863</v>
      </c>
    </row>
    <row r="57" spans="1:13">
      <c r="A57" s="10">
        <v>461</v>
      </c>
      <c r="B57" s="15" t="s">
        <v>134</v>
      </c>
      <c r="C57" s="18">
        <v>2634644.94</v>
      </c>
      <c r="D57" s="4">
        <v>699007</v>
      </c>
      <c r="E57" s="4">
        <v>0</v>
      </c>
      <c r="F57" s="4">
        <v>699007</v>
      </c>
      <c r="G57" s="12">
        <v>798802</v>
      </c>
      <c r="H57" s="4">
        <v>0</v>
      </c>
      <c r="I57" s="4">
        <f>SUM(G57+H57)</f>
        <v>798802</v>
      </c>
      <c r="J57" s="22">
        <f>SUM(I57/C57)</f>
        <v>0.30319151847459186</v>
      </c>
      <c r="K57" s="4">
        <f>SUM(I57-F57)</f>
        <v>99795</v>
      </c>
      <c r="L57" s="22">
        <f>SUM(K57/F57)</f>
        <v>0.14276681063279767</v>
      </c>
    </row>
    <row r="58" spans="1:13">
      <c r="A58" s="10">
        <v>494</v>
      </c>
      <c r="B58" s="15" t="s">
        <v>163</v>
      </c>
      <c r="C58" s="18">
        <v>1829526.1400000001</v>
      </c>
      <c r="D58" s="4">
        <v>308606</v>
      </c>
      <c r="E58" s="4">
        <v>0</v>
      </c>
      <c r="F58" s="4">
        <v>308606</v>
      </c>
      <c r="G58" s="12">
        <v>551938</v>
      </c>
      <c r="H58" s="4">
        <v>0</v>
      </c>
      <c r="I58" s="4">
        <f>SUM(G58+H58)</f>
        <v>551938</v>
      </c>
      <c r="J58" s="22">
        <f>SUM(I58/C58)</f>
        <v>0.3016835823947287</v>
      </c>
      <c r="K58" s="4">
        <f>SUM(I58-F58)</f>
        <v>243332</v>
      </c>
      <c r="L58" s="22">
        <f>SUM(K58/F58)</f>
        <v>0.78848758611303738</v>
      </c>
    </row>
    <row r="59" spans="1:13">
      <c r="A59" s="10">
        <v>460</v>
      </c>
      <c r="B59" s="15" t="s">
        <v>133</v>
      </c>
      <c r="C59" s="18">
        <v>2330614.08</v>
      </c>
      <c r="D59" s="4">
        <v>524141</v>
      </c>
      <c r="E59" s="4">
        <v>0</v>
      </c>
      <c r="F59" s="4">
        <v>524141</v>
      </c>
      <c r="G59" s="12">
        <v>702797</v>
      </c>
      <c r="H59" s="4">
        <v>0</v>
      </c>
      <c r="I59" s="4">
        <f>SUM(G59+H59)</f>
        <v>702797</v>
      </c>
      <c r="J59" s="22">
        <f>SUM(I59/C59)</f>
        <v>0.30155013909467154</v>
      </c>
      <c r="K59" s="4">
        <f>SUM(I59-F59)</f>
        <v>178656</v>
      </c>
      <c r="L59" s="22">
        <f>SUM(K59/F59)</f>
        <v>0.34085484631043939</v>
      </c>
    </row>
    <row r="60" spans="1:13">
      <c r="A60" s="10">
        <v>304</v>
      </c>
      <c r="B60" s="11" t="s">
        <v>9</v>
      </c>
      <c r="C60" s="18">
        <v>2732376.81</v>
      </c>
      <c r="D60" s="4">
        <v>306442</v>
      </c>
      <c r="E60" s="4">
        <v>900000</v>
      </c>
      <c r="F60" s="4">
        <v>1206442</v>
      </c>
      <c r="G60" s="12">
        <v>62639</v>
      </c>
      <c r="H60" s="4">
        <v>738315</v>
      </c>
      <c r="I60" s="4">
        <f>SUM(H60+G60)</f>
        <v>800954</v>
      </c>
      <c r="J60" s="22">
        <f>SUM(I60/C60)</f>
        <v>0.29313453293435027</v>
      </c>
      <c r="K60" s="4">
        <f>SUM(I60-F60)</f>
        <v>-405488</v>
      </c>
      <c r="L60" s="22">
        <f>SUM(K60/F60)</f>
        <v>-0.33610235717920961</v>
      </c>
      <c r="M60" s="4">
        <v>0</v>
      </c>
    </row>
    <row r="61" spans="1:13">
      <c r="A61" s="10">
        <v>417</v>
      </c>
      <c r="B61" s="11" t="s">
        <v>77</v>
      </c>
      <c r="C61" s="18">
        <v>2143467.7599999998</v>
      </c>
      <c r="D61" s="4">
        <v>436640</v>
      </c>
      <c r="E61" s="4">
        <v>0</v>
      </c>
      <c r="F61" s="4">
        <v>436640</v>
      </c>
      <c r="G61" s="12">
        <v>623366</v>
      </c>
      <c r="H61" s="4">
        <v>0</v>
      </c>
      <c r="I61" s="4">
        <f>SUM(G61+H61)</f>
        <v>623366</v>
      </c>
      <c r="J61" s="22">
        <f>SUM(I61/C61)</f>
        <v>0.29082126245743023</v>
      </c>
      <c r="K61" s="4">
        <f>SUM(I61-F61)</f>
        <v>186726</v>
      </c>
      <c r="L61" s="22">
        <f>SUM(K61/F61)</f>
        <v>0.42764290949065592</v>
      </c>
      <c r="M61" s="4">
        <v>350000</v>
      </c>
    </row>
    <row r="62" spans="1:13">
      <c r="A62" s="10">
        <v>282</v>
      </c>
      <c r="B62" s="13" t="s">
        <v>60</v>
      </c>
      <c r="C62" s="18">
        <v>2260608.58</v>
      </c>
      <c r="D62" s="4">
        <v>525188</v>
      </c>
      <c r="E62" s="4">
        <v>0</v>
      </c>
      <c r="F62" s="4">
        <v>525188</v>
      </c>
      <c r="G62" s="12">
        <v>631124</v>
      </c>
      <c r="H62" s="4">
        <v>0</v>
      </c>
      <c r="I62" s="4">
        <f>SUM(G62+H62)</f>
        <v>631124</v>
      </c>
      <c r="J62" s="22">
        <f>SUM(I62/C62)</f>
        <v>0.27918322773064941</v>
      </c>
      <c r="K62" s="4">
        <f>SUM(I62-F62)</f>
        <v>105936</v>
      </c>
      <c r="L62" s="22">
        <f>SUM(K62/F62)</f>
        <v>0.2017106255283822</v>
      </c>
      <c r="M62" s="4">
        <v>883274</v>
      </c>
    </row>
    <row r="63" spans="1:13">
      <c r="A63" s="10">
        <v>58</v>
      </c>
      <c r="B63" s="13" t="s">
        <v>94</v>
      </c>
      <c r="C63" s="18">
        <v>4352292.33</v>
      </c>
      <c r="D63" s="4">
        <v>795377</v>
      </c>
      <c r="E63" s="4">
        <v>0</v>
      </c>
      <c r="F63" s="4">
        <v>795377</v>
      </c>
      <c r="G63" s="12">
        <v>1201330</v>
      </c>
      <c r="H63" s="4">
        <v>0</v>
      </c>
      <c r="I63" s="4">
        <f>SUM(G63+H63)</f>
        <v>1201330</v>
      </c>
      <c r="J63" s="22">
        <f>SUM(I63/C63)</f>
        <v>0.2760223599226847</v>
      </c>
      <c r="K63" s="4">
        <f>SUM(I63-F63)</f>
        <v>405953</v>
      </c>
      <c r="L63" s="22">
        <f>SUM(K63/F63)</f>
        <v>0.51039067008475225</v>
      </c>
      <c r="M63" s="4">
        <v>921219</v>
      </c>
    </row>
    <row r="64" spans="1:13">
      <c r="A64" s="10">
        <v>91</v>
      </c>
      <c r="B64" s="13" t="s">
        <v>28</v>
      </c>
      <c r="C64" s="18">
        <v>49701763.049999997</v>
      </c>
      <c r="D64" s="4">
        <v>10253010</v>
      </c>
      <c r="E64" s="4">
        <v>91961</v>
      </c>
      <c r="F64" s="4">
        <v>10344971</v>
      </c>
      <c r="G64" s="12">
        <v>13259812</v>
      </c>
      <c r="H64" s="4">
        <v>109000</v>
      </c>
      <c r="I64" s="4">
        <f>SUM(H64+G64)</f>
        <v>13368812</v>
      </c>
      <c r="J64" s="22">
        <f>SUM(I64/C64)</f>
        <v>0.26898063930953453</v>
      </c>
      <c r="K64" s="4">
        <f>SUM(I64-F64)</f>
        <v>3023841</v>
      </c>
      <c r="L64" s="22">
        <f>SUM(K64/F64)</f>
        <v>0.29230057773965729</v>
      </c>
      <c r="M64" s="4">
        <v>6800000</v>
      </c>
    </row>
    <row r="65" spans="1:13">
      <c r="A65" s="10">
        <v>44</v>
      </c>
      <c r="B65" s="11" t="s">
        <v>58</v>
      </c>
      <c r="C65" s="18">
        <v>2344596.3199999998</v>
      </c>
      <c r="D65" s="4">
        <v>612673</v>
      </c>
      <c r="E65" s="4">
        <v>11160</v>
      </c>
      <c r="F65" s="4">
        <v>623833</v>
      </c>
      <c r="G65" s="12">
        <v>605977</v>
      </c>
      <c r="H65" s="4">
        <v>0</v>
      </c>
      <c r="I65" s="4">
        <f>SUM(G65+H65)</f>
        <v>605977</v>
      </c>
      <c r="J65" s="22">
        <f>SUM(I65/C65)</f>
        <v>0.25845685879094105</v>
      </c>
      <c r="K65" s="4">
        <f>SUM(I65-F65)</f>
        <v>-17856</v>
      </c>
      <c r="L65" s="22">
        <f>SUM(K65/F65)</f>
        <v>-2.8623044949529761E-2</v>
      </c>
      <c r="M65" s="4">
        <v>550000</v>
      </c>
    </row>
    <row r="66" spans="1:13">
      <c r="A66" s="10">
        <v>252</v>
      </c>
      <c r="B66" s="13" t="s">
        <v>73</v>
      </c>
      <c r="C66" s="18">
        <v>4381228.7700000005</v>
      </c>
      <c r="D66" s="4">
        <v>789494</v>
      </c>
      <c r="E66" s="4">
        <v>0</v>
      </c>
      <c r="F66" s="4">
        <v>789494</v>
      </c>
      <c r="G66" s="12">
        <v>1107518</v>
      </c>
      <c r="H66" s="4">
        <v>0</v>
      </c>
      <c r="I66" s="4">
        <f>SUM(G66+H66)</f>
        <v>1107518</v>
      </c>
      <c r="J66" s="22">
        <f>SUM(I66/C66)</f>
        <v>0.25278707370489578</v>
      </c>
      <c r="K66" s="4">
        <f>SUM(I66-F66)</f>
        <v>318024</v>
      </c>
      <c r="L66" s="22">
        <f>SUM(K66/F66)</f>
        <v>0.40282003409778921</v>
      </c>
      <c r="M66" s="4">
        <v>385000</v>
      </c>
    </row>
    <row r="67" spans="1:13">
      <c r="A67" s="10">
        <v>72</v>
      </c>
      <c r="B67" s="13" t="s">
        <v>18</v>
      </c>
      <c r="C67" s="18">
        <v>2284219.73</v>
      </c>
      <c r="D67" s="4">
        <v>403077</v>
      </c>
      <c r="E67" s="4">
        <v>115000</v>
      </c>
      <c r="F67" s="4">
        <v>518077</v>
      </c>
      <c r="G67" s="12">
        <v>421389</v>
      </c>
      <c r="H67" s="4">
        <v>150151</v>
      </c>
      <c r="I67" s="4">
        <f>SUM(H67+G67)</f>
        <v>571540</v>
      </c>
      <c r="J67" s="22">
        <f>SUM(I67/C67)</f>
        <v>0.25021235588399371</v>
      </c>
      <c r="K67" s="4">
        <f>SUM(I67-F67)</f>
        <v>53463</v>
      </c>
      <c r="L67" s="22">
        <f>SUM(K67/F67)</f>
        <v>0.10319508490050706</v>
      </c>
      <c r="M67" s="4">
        <v>250000</v>
      </c>
    </row>
    <row r="68" spans="1:13">
      <c r="A68" s="10">
        <v>412</v>
      </c>
      <c r="B68" s="11" t="s">
        <v>67</v>
      </c>
      <c r="C68" s="18">
        <v>6728923.0500000007</v>
      </c>
      <c r="D68" s="4">
        <v>989713</v>
      </c>
      <c r="E68" s="4">
        <v>0</v>
      </c>
      <c r="F68" s="4">
        <v>989713</v>
      </c>
      <c r="G68" s="12">
        <v>1669172</v>
      </c>
      <c r="H68" s="4">
        <v>0</v>
      </c>
      <c r="I68" s="4">
        <f>SUM(G68+H68)</f>
        <v>1669172</v>
      </c>
      <c r="J68" s="22">
        <f>SUM(I68/C68)</f>
        <v>0.24805930868833459</v>
      </c>
      <c r="K68" s="4">
        <f>SUM(I68-F68)</f>
        <v>679459</v>
      </c>
      <c r="L68" s="22">
        <f>SUM(K68/F68)</f>
        <v>0.68652124403741288</v>
      </c>
      <c r="M68" s="4">
        <v>400000</v>
      </c>
    </row>
    <row r="69" spans="1:13">
      <c r="A69" s="10">
        <v>341</v>
      </c>
      <c r="B69" s="13" t="s">
        <v>84</v>
      </c>
      <c r="C69" s="18">
        <v>3140439.38</v>
      </c>
      <c r="D69" s="4">
        <v>686794</v>
      </c>
      <c r="E69" s="4">
        <v>0</v>
      </c>
      <c r="F69" s="4">
        <v>686794</v>
      </c>
      <c r="G69" s="12">
        <v>765845</v>
      </c>
      <c r="H69" s="4">
        <v>0</v>
      </c>
      <c r="I69" s="4">
        <f>SUM(G69+H69)</f>
        <v>765845</v>
      </c>
      <c r="J69" s="22">
        <f>SUM(I69/C69)</f>
        <v>0.24386555743674315</v>
      </c>
      <c r="K69" s="4">
        <f>SUM(I69-F69)</f>
        <v>79051</v>
      </c>
      <c r="L69" s="22">
        <f>SUM(K69/F69)</f>
        <v>0.11510147147470712</v>
      </c>
      <c r="M69" s="4">
        <v>0</v>
      </c>
    </row>
    <row r="70" spans="1:13">
      <c r="A70" s="10">
        <v>464</v>
      </c>
      <c r="B70" s="15" t="s">
        <v>137</v>
      </c>
      <c r="C70" s="18">
        <v>2211081.29</v>
      </c>
      <c r="D70" s="4">
        <v>691110</v>
      </c>
      <c r="E70" s="4">
        <v>0</v>
      </c>
      <c r="F70" s="4">
        <v>691110</v>
      </c>
      <c r="G70" s="12">
        <v>532993</v>
      </c>
      <c r="H70" s="4">
        <v>0</v>
      </c>
      <c r="I70" s="4">
        <f>SUM(G70+H70)</f>
        <v>532993</v>
      </c>
      <c r="J70" s="22">
        <f>SUM(I70/C70)</f>
        <v>0.24105536165067906</v>
      </c>
      <c r="K70" s="4">
        <f>SUM(I70-F70)</f>
        <v>-158117</v>
      </c>
      <c r="L70" s="22">
        <f>SUM(K70/F70)</f>
        <v>-0.22878702377335011</v>
      </c>
    </row>
    <row r="71" spans="1:13">
      <c r="A71" s="10">
        <v>150</v>
      </c>
      <c r="B71" s="13" t="s">
        <v>31</v>
      </c>
      <c r="C71" s="18">
        <v>4800989.4000000004</v>
      </c>
      <c r="D71" s="4">
        <v>395658</v>
      </c>
      <c r="E71" s="4">
        <v>408555</v>
      </c>
      <c r="F71" s="4">
        <v>804213</v>
      </c>
      <c r="G71" s="12">
        <v>637185</v>
      </c>
      <c r="H71" s="4">
        <v>500388</v>
      </c>
      <c r="I71" s="4">
        <f>SUM(H71+G71)</f>
        <v>1137573</v>
      </c>
      <c r="J71" s="22">
        <f>SUM(I71/C71)</f>
        <v>0.23694553460168022</v>
      </c>
      <c r="K71" s="4">
        <f>SUM(I71-F71)</f>
        <v>333360</v>
      </c>
      <c r="L71" s="22">
        <f>SUM(K71/F71)</f>
        <v>0.41451704958760927</v>
      </c>
      <c r="M71" s="4">
        <v>795064</v>
      </c>
    </row>
    <row r="72" spans="1:13">
      <c r="A72" s="10">
        <v>261</v>
      </c>
      <c r="B72" s="11" t="s">
        <v>111</v>
      </c>
      <c r="C72" s="18">
        <v>19158752.999999996</v>
      </c>
      <c r="D72" s="4">
        <v>4620231</v>
      </c>
      <c r="E72" s="4">
        <v>0</v>
      </c>
      <c r="F72" s="4">
        <v>4620231</v>
      </c>
      <c r="G72" s="12">
        <v>4532506</v>
      </c>
      <c r="H72" s="4">
        <v>0</v>
      </c>
      <c r="I72" s="4">
        <f>SUM(G72+H72)</f>
        <v>4532506</v>
      </c>
      <c r="J72" s="22">
        <f>SUM(I72/C72)</f>
        <v>0.23657625316219699</v>
      </c>
      <c r="K72" s="4">
        <f>SUM(I72-F72)</f>
        <v>-87725</v>
      </c>
      <c r="L72" s="22">
        <f>SUM(K72/F72)</f>
        <v>-1.89871458808012E-2</v>
      </c>
      <c r="M72" s="4">
        <v>629057</v>
      </c>
    </row>
    <row r="73" spans="1:13">
      <c r="A73" s="10">
        <v>83</v>
      </c>
      <c r="B73" s="14" t="s">
        <v>27</v>
      </c>
      <c r="C73" s="18">
        <v>6158073.2700000005</v>
      </c>
      <c r="D73" s="4">
        <v>1102546</v>
      </c>
      <c r="E73" s="4">
        <v>0</v>
      </c>
      <c r="F73" s="4">
        <v>1102546</v>
      </c>
      <c r="G73" s="12">
        <v>1455681</v>
      </c>
      <c r="H73" s="4">
        <v>0</v>
      </c>
      <c r="I73" s="4">
        <f>SUM(G73+H73)</f>
        <v>1455681</v>
      </c>
      <c r="J73" s="22">
        <f>SUM(I73/C73)</f>
        <v>0.23638578759554121</v>
      </c>
      <c r="K73" s="4">
        <f>SUM(I73-F73)</f>
        <v>353135</v>
      </c>
      <c r="L73" s="22">
        <f>SUM(K73/F73)</f>
        <v>0.32029049128108938</v>
      </c>
      <c r="M73" s="4">
        <v>3000000</v>
      </c>
    </row>
    <row r="74" spans="1:13">
      <c r="A74" s="10">
        <v>768</v>
      </c>
      <c r="B74" s="15" t="s">
        <v>90</v>
      </c>
      <c r="C74" s="19">
        <v>1799483</v>
      </c>
      <c r="D74" s="4">
        <v>383856</v>
      </c>
      <c r="E74" s="4">
        <v>0</v>
      </c>
      <c r="F74" s="4">
        <v>383856</v>
      </c>
      <c r="G74" s="12">
        <v>422613</v>
      </c>
      <c r="H74" s="4">
        <v>0</v>
      </c>
      <c r="I74" s="4">
        <f>SUM(G74+H74)</f>
        <v>422613</v>
      </c>
      <c r="J74" s="22">
        <f>SUM(I74/C74)</f>
        <v>0.23485245484397463</v>
      </c>
      <c r="K74" s="4">
        <f>SUM(I74-F74)</f>
        <v>38757</v>
      </c>
      <c r="L74" s="22">
        <f>SUM(K74/F74)</f>
        <v>0.10096755033137426</v>
      </c>
    </row>
    <row r="75" spans="1:13">
      <c r="A75" s="10">
        <v>136</v>
      </c>
      <c r="B75" s="11" t="s">
        <v>88</v>
      </c>
      <c r="C75" s="18">
        <v>4419002.38</v>
      </c>
      <c r="D75" s="4">
        <v>1076448</v>
      </c>
      <c r="E75" s="4">
        <v>0</v>
      </c>
      <c r="F75" s="4">
        <v>1076448</v>
      </c>
      <c r="G75" s="12">
        <v>1034529</v>
      </c>
      <c r="H75" s="4">
        <v>0</v>
      </c>
      <c r="I75" s="4">
        <f>SUM(G75+H75)</f>
        <v>1034529</v>
      </c>
      <c r="J75" s="22">
        <f>SUM(I75/C75)</f>
        <v>0.2341091746594624</v>
      </c>
      <c r="K75" s="4">
        <f>SUM(I75-F75)</f>
        <v>-41919</v>
      </c>
      <c r="L75" s="22">
        <f>SUM(K75/F75)</f>
        <v>-3.8941964683849105E-2</v>
      </c>
      <c r="M75" s="4">
        <v>0</v>
      </c>
    </row>
    <row r="76" spans="1:13">
      <c r="A76" s="10">
        <v>33</v>
      </c>
      <c r="B76" s="11" t="s">
        <v>24</v>
      </c>
      <c r="C76" s="18">
        <v>6222269.6399999997</v>
      </c>
      <c r="D76" s="4">
        <v>1374310</v>
      </c>
      <c r="E76" s="4" t="s">
        <v>165</v>
      </c>
      <c r="F76" s="4">
        <v>1374310</v>
      </c>
      <c r="G76" s="12">
        <v>1447418</v>
      </c>
      <c r="H76" s="4">
        <v>0</v>
      </c>
      <c r="I76" s="4">
        <f>SUM(G76+H76)</f>
        <v>1447418</v>
      </c>
      <c r="J76" s="22">
        <f>SUM(I76/C76)</f>
        <v>0.23261897727723674</v>
      </c>
      <c r="K76" s="4">
        <f>SUM(I76-F76)</f>
        <v>73108</v>
      </c>
      <c r="L76" s="22">
        <f>SUM(K76/F76)</f>
        <v>5.3196149340396272E-2</v>
      </c>
      <c r="M76" s="4">
        <v>800000</v>
      </c>
    </row>
    <row r="77" spans="1:13">
      <c r="A77" s="10">
        <v>71</v>
      </c>
      <c r="B77" s="13" t="s">
        <v>25</v>
      </c>
      <c r="C77" s="18">
        <v>1922019.84</v>
      </c>
      <c r="D77" s="4">
        <v>317329</v>
      </c>
      <c r="E77" s="4">
        <v>110828</v>
      </c>
      <c r="F77" s="4">
        <v>428157</v>
      </c>
      <c r="G77" s="12">
        <v>310979</v>
      </c>
      <c r="H77" s="4">
        <v>128402</v>
      </c>
      <c r="I77" s="4">
        <f>SUM(H77+G77)</f>
        <v>439381</v>
      </c>
      <c r="J77" s="22">
        <f>SUM(I77/C77)</f>
        <v>0.22860377965713402</v>
      </c>
      <c r="K77" s="4">
        <f>SUM(I77-F77)</f>
        <v>11224</v>
      </c>
      <c r="L77" s="22">
        <f>SUM(K77/F77)</f>
        <v>2.6214682931728316E-2</v>
      </c>
      <c r="M77" s="4">
        <v>350000</v>
      </c>
    </row>
    <row r="78" spans="1:13">
      <c r="A78" s="10">
        <v>795</v>
      </c>
      <c r="B78" s="15" t="s">
        <v>96</v>
      </c>
      <c r="C78" s="19">
        <v>4448864</v>
      </c>
      <c r="D78" s="4">
        <v>982551</v>
      </c>
      <c r="E78" s="4">
        <v>0</v>
      </c>
      <c r="F78" s="4">
        <v>982551</v>
      </c>
      <c r="G78" s="12">
        <v>984621</v>
      </c>
      <c r="H78" s="4">
        <v>0</v>
      </c>
      <c r="I78" s="4">
        <f>SUM(G78+H78)</f>
        <v>984621</v>
      </c>
      <c r="J78" s="22">
        <f>SUM(I78/C78)</f>
        <v>0.2213196447452653</v>
      </c>
      <c r="K78" s="4">
        <f>SUM(I78-F78)</f>
        <v>2070</v>
      </c>
      <c r="L78" s="22">
        <f>SUM(K78/F78)</f>
        <v>2.1067608704280999E-3</v>
      </c>
    </row>
    <row r="79" spans="1:13">
      <c r="A79" s="10">
        <v>433</v>
      </c>
      <c r="B79" s="13" t="s">
        <v>62</v>
      </c>
      <c r="C79" s="18">
        <v>1501372.11</v>
      </c>
      <c r="D79" s="4">
        <v>366150</v>
      </c>
      <c r="E79" s="4">
        <v>0</v>
      </c>
      <c r="F79" s="4">
        <v>366150</v>
      </c>
      <c r="G79" s="12">
        <v>331388</v>
      </c>
      <c r="H79" s="4">
        <v>0</v>
      </c>
      <c r="I79" s="4">
        <f>SUM(G79+H79)</f>
        <v>331388</v>
      </c>
      <c r="J79" s="22">
        <f>SUM(I79/C79)</f>
        <v>0.22072342878408735</v>
      </c>
      <c r="K79" s="4">
        <f>SUM(I79-F79)</f>
        <v>-34762</v>
      </c>
      <c r="L79" s="22">
        <f>SUM(K79/F79)</f>
        <v>-9.4939232554963809E-2</v>
      </c>
      <c r="M79" s="4">
        <v>0</v>
      </c>
    </row>
    <row r="80" spans="1:13">
      <c r="A80" s="10">
        <v>370</v>
      </c>
      <c r="B80" s="13" t="s">
        <v>121</v>
      </c>
      <c r="C80" s="18">
        <v>6183315.6499999994</v>
      </c>
      <c r="D80" s="4">
        <v>1225224</v>
      </c>
      <c r="E80" s="4">
        <v>0</v>
      </c>
      <c r="F80" s="4">
        <v>1225224</v>
      </c>
      <c r="G80" s="12">
        <v>1343670</v>
      </c>
      <c r="H80" s="4">
        <v>0</v>
      </c>
      <c r="I80" s="4">
        <f>SUM(G80+H80)</f>
        <v>1343670</v>
      </c>
      <c r="J80" s="22">
        <f>SUM(I80/C80)</f>
        <v>0.21730574275308104</v>
      </c>
      <c r="K80" s="4">
        <f>SUM(I80-F80)</f>
        <v>118446</v>
      </c>
      <c r="L80" s="22">
        <f>SUM(K80/F80)</f>
        <v>9.6672934908229022E-2</v>
      </c>
      <c r="M80" s="4">
        <v>0</v>
      </c>
    </row>
    <row r="81" spans="1:13">
      <c r="A81" s="10">
        <v>288</v>
      </c>
      <c r="B81" s="11" t="s">
        <v>114</v>
      </c>
      <c r="C81" s="18">
        <v>1939713.45</v>
      </c>
      <c r="D81" s="4">
        <v>347222</v>
      </c>
      <c r="E81" s="4">
        <v>0</v>
      </c>
      <c r="F81" s="4">
        <v>347222</v>
      </c>
      <c r="G81" s="12">
        <v>402918</v>
      </c>
      <c r="H81" s="4">
        <v>0</v>
      </c>
      <c r="I81" s="4">
        <f>SUM(G81+H81)</f>
        <v>402918</v>
      </c>
      <c r="J81" s="22">
        <f>SUM(I81/C81)</f>
        <v>0.2077203723055073</v>
      </c>
      <c r="K81" s="4">
        <f>SUM(I81-F81)</f>
        <v>55696</v>
      </c>
      <c r="L81" s="22">
        <f>SUM(K81/F81)</f>
        <v>0.1604045826589329</v>
      </c>
      <c r="M81" s="4">
        <v>838640</v>
      </c>
    </row>
    <row r="82" spans="1:13">
      <c r="A82" s="10">
        <v>790</v>
      </c>
      <c r="B82" s="15" t="s">
        <v>118</v>
      </c>
      <c r="C82" s="19">
        <v>1597585</v>
      </c>
      <c r="D82" s="4">
        <v>342725</v>
      </c>
      <c r="E82" s="4">
        <v>0</v>
      </c>
      <c r="F82" s="4">
        <v>342725</v>
      </c>
      <c r="G82" s="12">
        <v>328468</v>
      </c>
      <c r="H82" s="4">
        <v>0</v>
      </c>
      <c r="I82" s="4">
        <f>SUM(G82+H82)</f>
        <v>328468</v>
      </c>
      <c r="J82" s="22">
        <f>SUM(I82/C82)</f>
        <v>0.20560283177420921</v>
      </c>
      <c r="K82" s="4">
        <f>SUM(I82-F82)</f>
        <v>-14257</v>
      </c>
      <c r="L82" s="22">
        <f>SUM(K82/F82)</f>
        <v>-4.1598949595156469E-2</v>
      </c>
    </row>
    <row r="83" spans="1:13">
      <c r="A83" s="10">
        <v>192</v>
      </c>
      <c r="B83" s="13" t="s">
        <v>45</v>
      </c>
      <c r="C83" s="18">
        <v>2725062.5300000003</v>
      </c>
      <c r="D83" s="4">
        <v>390616</v>
      </c>
      <c r="E83" s="4">
        <v>56313</v>
      </c>
      <c r="F83" s="4">
        <v>446929</v>
      </c>
      <c r="G83" s="12">
        <v>503502</v>
      </c>
      <c r="H83" s="4">
        <v>46130</v>
      </c>
      <c r="I83" s="4">
        <f>SUM(H83+G83)</f>
        <v>549632</v>
      </c>
      <c r="J83" s="22">
        <f>SUM(I83/C83)</f>
        <v>0.20169518825683605</v>
      </c>
      <c r="K83" s="4">
        <f>SUM(I83-F83)</f>
        <v>102703</v>
      </c>
      <c r="L83" s="22">
        <f>SUM(K83/F83)</f>
        <v>0.22979712661295196</v>
      </c>
      <c r="M83" s="4">
        <v>0</v>
      </c>
    </row>
    <row r="84" spans="1:13">
      <c r="A84" s="10">
        <v>149</v>
      </c>
      <c r="B84" s="13" t="s">
        <v>51</v>
      </c>
      <c r="C84" s="18">
        <v>1564973.4400000002</v>
      </c>
      <c r="D84" s="4">
        <v>241578</v>
      </c>
      <c r="E84" s="4">
        <v>0</v>
      </c>
      <c r="F84" s="4">
        <v>241578</v>
      </c>
      <c r="G84" s="12">
        <v>312534</v>
      </c>
      <c r="H84" s="4">
        <v>0</v>
      </c>
      <c r="I84" s="4">
        <f>SUM(G84+H84)</f>
        <v>312534</v>
      </c>
      <c r="J84" s="22">
        <f>SUM(I84/C84)</f>
        <v>0.19970562567502742</v>
      </c>
      <c r="K84" s="4">
        <f>SUM(I84-F84)</f>
        <v>70956</v>
      </c>
      <c r="L84" s="22">
        <f>SUM(K84/F84)</f>
        <v>0.29371879889725055</v>
      </c>
      <c r="M84" s="4">
        <v>400000</v>
      </c>
    </row>
    <row r="85" spans="1:13">
      <c r="A85" s="10">
        <v>201</v>
      </c>
      <c r="B85" s="13" t="s">
        <v>39</v>
      </c>
      <c r="C85" s="18">
        <v>11639174.069999998</v>
      </c>
      <c r="D85" s="4">
        <v>2069421</v>
      </c>
      <c r="E85" s="4">
        <v>105858</v>
      </c>
      <c r="F85" s="4">
        <v>2175279</v>
      </c>
      <c r="G85" s="12">
        <v>2169615</v>
      </c>
      <c r="H85" s="4">
        <v>139105</v>
      </c>
      <c r="I85" s="4">
        <f>SUM(H85+G85)</f>
        <v>2308720</v>
      </c>
      <c r="J85" s="22">
        <f>SUM(I85/C85)</f>
        <v>0.1983577173186826</v>
      </c>
      <c r="K85" s="4">
        <f>SUM(I85-F85)</f>
        <v>133441</v>
      </c>
      <c r="L85" s="22">
        <f>SUM(K85/F85)</f>
        <v>6.1344314913167462E-2</v>
      </c>
      <c r="M85" s="4">
        <v>0</v>
      </c>
    </row>
    <row r="86" spans="1:13">
      <c r="A86" s="10">
        <v>59</v>
      </c>
      <c r="B86" s="13" t="s">
        <v>95</v>
      </c>
      <c r="C86" s="18">
        <v>4303535.08</v>
      </c>
      <c r="D86" s="4">
        <v>853632</v>
      </c>
      <c r="E86" s="4">
        <v>0</v>
      </c>
      <c r="F86" s="4">
        <v>853632</v>
      </c>
      <c r="G86" s="12">
        <v>850417</v>
      </c>
      <c r="H86" s="4">
        <v>0</v>
      </c>
      <c r="I86" s="4">
        <f>SUM(G86+H86)</f>
        <v>850417</v>
      </c>
      <c r="J86" s="22">
        <f>SUM(I86/C86)</f>
        <v>0.19760893874251861</v>
      </c>
      <c r="K86" s="4">
        <f>SUM(I86-F86)</f>
        <v>-3215</v>
      </c>
      <c r="L86" s="22">
        <f>SUM(K86/F86)</f>
        <v>-3.766259934023092E-3</v>
      </c>
      <c r="M86" s="4">
        <v>130000</v>
      </c>
    </row>
    <row r="87" spans="1:13">
      <c r="A87" s="10">
        <v>559</v>
      </c>
      <c r="B87" s="15" t="s">
        <v>103</v>
      </c>
      <c r="C87" s="19">
        <v>2771775</v>
      </c>
      <c r="D87" s="4">
        <v>561410</v>
      </c>
      <c r="E87" s="4">
        <v>0</v>
      </c>
      <c r="F87" s="4">
        <v>561410</v>
      </c>
      <c r="G87" s="12">
        <v>546029</v>
      </c>
      <c r="H87" s="4">
        <v>0</v>
      </c>
      <c r="I87" s="4">
        <f>SUM(G87+H87)</f>
        <v>546029</v>
      </c>
      <c r="J87" s="22">
        <f>SUM(I87/C87)</f>
        <v>0.19699614867729162</v>
      </c>
      <c r="K87" s="4">
        <f>SUM(I87-F87)</f>
        <v>-15381</v>
      </c>
      <c r="L87" s="22">
        <f>SUM(K87/F87)</f>
        <v>-2.7397089471152991E-2</v>
      </c>
    </row>
    <row r="88" spans="1:13">
      <c r="A88" s="10">
        <v>751</v>
      </c>
      <c r="B88" s="15" t="s">
        <v>105</v>
      </c>
      <c r="C88" s="19">
        <v>1550633</v>
      </c>
      <c r="D88" s="4">
        <v>193866</v>
      </c>
      <c r="E88" s="4">
        <v>0</v>
      </c>
      <c r="F88" s="4">
        <v>193866</v>
      </c>
      <c r="G88" s="12">
        <v>303128</v>
      </c>
      <c r="H88" s="4">
        <v>0</v>
      </c>
      <c r="I88" s="4">
        <f>SUM(G88+H88)</f>
        <v>303128</v>
      </c>
      <c r="J88" s="22">
        <f>SUM(I88/C88)</f>
        <v>0.19548661740076473</v>
      </c>
      <c r="K88" s="4">
        <f>SUM(I88-F88)</f>
        <v>109262</v>
      </c>
      <c r="L88" s="22">
        <f>SUM(K88/F88)</f>
        <v>0.56359547316187475</v>
      </c>
    </row>
    <row r="89" spans="1:13">
      <c r="A89" s="10">
        <v>491</v>
      </c>
      <c r="B89" s="16" t="s">
        <v>161</v>
      </c>
      <c r="C89" s="18">
        <v>4251362.96</v>
      </c>
      <c r="D89" s="4">
        <v>893067</v>
      </c>
      <c r="E89" s="4">
        <v>0</v>
      </c>
      <c r="F89" s="4">
        <v>893067</v>
      </c>
      <c r="G89" s="12">
        <v>823207</v>
      </c>
      <c r="H89" s="4">
        <v>0</v>
      </c>
      <c r="I89" s="4">
        <f>SUM(G89+H89)</f>
        <v>823207</v>
      </c>
      <c r="J89" s="22">
        <f>SUM(I89/C89)</f>
        <v>0.19363366707226523</v>
      </c>
      <c r="K89" s="4">
        <f>SUM(I89-F89)</f>
        <v>-69860</v>
      </c>
      <c r="L89" s="22">
        <f>SUM(K89/F89)</f>
        <v>-7.8224814039708102E-2</v>
      </c>
    </row>
    <row r="90" spans="1:13">
      <c r="A90" s="10">
        <v>133</v>
      </c>
      <c r="B90" s="13" t="s">
        <v>99</v>
      </c>
      <c r="C90" s="18">
        <v>2858339.61</v>
      </c>
      <c r="D90" s="4">
        <v>469355</v>
      </c>
      <c r="E90" s="4">
        <v>0</v>
      </c>
      <c r="F90" s="4">
        <v>469355</v>
      </c>
      <c r="G90" s="12">
        <v>533250</v>
      </c>
      <c r="H90" s="4">
        <v>0</v>
      </c>
      <c r="I90" s="4">
        <f>SUM(G90+H90)</f>
        <v>533250</v>
      </c>
      <c r="J90" s="22">
        <f>SUM(I90/C90)</f>
        <v>0.18655935709472957</v>
      </c>
      <c r="K90" s="4">
        <f>SUM(I90-F90)</f>
        <v>63895</v>
      </c>
      <c r="L90" s="22">
        <f>SUM(K90/F90)</f>
        <v>0.13613363019462879</v>
      </c>
      <c r="M90" s="4">
        <v>227584</v>
      </c>
    </row>
    <row r="91" spans="1:13">
      <c r="A91" s="10">
        <v>413</v>
      </c>
      <c r="B91" s="13" t="s">
        <v>66</v>
      </c>
      <c r="C91" s="18">
        <v>8754610.5299999993</v>
      </c>
      <c r="D91" s="4">
        <v>1476866</v>
      </c>
      <c r="E91" s="4">
        <v>0</v>
      </c>
      <c r="F91" s="4">
        <v>1476866</v>
      </c>
      <c r="G91" s="12">
        <v>1577223</v>
      </c>
      <c r="H91" s="4">
        <v>0</v>
      </c>
      <c r="I91" s="4">
        <f>SUM(G91+H91)</f>
        <v>1577223</v>
      </c>
      <c r="J91" s="22">
        <f>SUM(I91/C91)</f>
        <v>0.18015912810686738</v>
      </c>
      <c r="K91" s="4">
        <f>SUM(I91-F91)</f>
        <v>100357</v>
      </c>
      <c r="L91" s="22">
        <f>SUM(K91/F91)</f>
        <v>6.7952678171208494E-2</v>
      </c>
      <c r="M91" s="4">
        <v>500000</v>
      </c>
    </row>
    <row r="92" spans="1:13">
      <c r="A92" s="10">
        <v>52</v>
      </c>
      <c r="B92" s="13" t="s">
        <v>92</v>
      </c>
      <c r="C92" s="18">
        <v>9144867.2999999989</v>
      </c>
      <c r="D92" s="4">
        <v>1262255</v>
      </c>
      <c r="E92" s="4">
        <v>0</v>
      </c>
      <c r="F92" s="4">
        <v>1262255</v>
      </c>
      <c r="G92" s="12">
        <v>1630971</v>
      </c>
      <c r="H92" s="4">
        <v>0</v>
      </c>
      <c r="I92" s="4">
        <f>SUM(G92+H92)</f>
        <v>1630971</v>
      </c>
      <c r="J92" s="22">
        <f>SUM(I92/C92)</f>
        <v>0.17834824131346336</v>
      </c>
      <c r="K92" s="4">
        <f>SUM(I92-F92)</f>
        <v>368716</v>
      </c>
      <c r="L92" s="22">
        <f>SUM(K92/F92)</f>
        <v>0.29210896371969214</v>
      </c>
      <c r="M92" s="4">
        <v>746000</v>
      </c>
    </row>
    <row r="93" spans="1:13">
      <c r="A93" s="10">
        <v>465</v>
      </c>
      <c r="B93" s="15" t="s">
        <v>138</v>
      </c>
      <c r="C93" s="18">
        <v>1599247.82</v>
      </c>
      <c r="D93" s="4">
        <v>243455</v>
      </c>
      <c r="E93" s="4">
        <v>0</v>
      </c>
      <c r="F93" s="4">
        <v>243455</v>
      </c>
      <c r="G93" s="12">
        <v>279588</v>
      </c>
      <c r="H93" s="4">
        <v>0</v>
      </c>
      <c r="I93" s="4">
        <f>SUM(G93+H93)</f>
        <v>279588</v>
      </c>
      <c r="J93" s="22">
        <f>SUM(I93/C93)</f>
        <v>0.17482468727079459</v>
      </c>
      <c r="K93" s="4">
        <f>SUM(I93-F93)</f>
        <v>36133</v>
      </c>
      <c r="L93" s="22">
        <f>SUM(K93/F93)</f>
        <v>0.14841757203589986</v>
      </c>
    </row>
    <row r="94" spans="1:13">
      <c r="A94" s="10">
        <v>455</v>
      </c>
      <c r="B94" s="15" t="s">
        <v>129</v>
      </c>
      <c r="C94" s="18">
        <v>4747482.1499999994</v>
      </c>
      <c r="D94" s="4">
        <v>662251</v>
      </c>
      <c r="E94" s="4">
        <v>0</v>
      </c>
      <c r="F94" s="4">
        <v>662251</v>
      </c>
      <c r="G94" s="12">
        <v>817124</v>
      </c>
      <c r="H94" s="4">
        <v>0</v>
      </c>
      <c r="I94" s="4">
        <f>SUM(G94+H94)</f>
        <v>817124</v>
      </c>
      <c r="J94" s="22">
        <f>SUM(I94/C94)</f>
        <v>0.17211734013576019</v>
      </c>
      <c r="K94" s="4">
        <f>SUM(I94-F94)</f>
        <v>154873</v>
      </c>
      <c r="L94" s="22">
        <f>SUM(K94/F94)</f>
        <v>0.23385846151987691</v>
      </c>
    </row>
    <row r="95" spans="1:13">
      <c r="A95" s="10">
        <v>373</v>
      </c>
      <c r="B95" s="13" t="s">
        <v>123</v>
      </c>
      <c r="C95" s="18">
        <v>8925155.1199999992</v>
      </c>
      <c r="D95" s="4">
        <v>1183004</v>
      </c>
      <c r="E95" s="4">
        <v>0</v>
      </c>
      <c r="F95" s="4">
        <v>1183004</v>
      </c>
      <c r="G95" s="12">
        <v>1503601</v>
      </c>
      <c r="H95" s="4">
        <v>0</v>
      </c>
      <c r="I95" s="4">
        <f>SUM(G95+H95)</f>
        <v>1503601</v>
      </c>
      <c r="J95" s="22">
        <f>SUM(I95/C95)</f>
        <v>0.16846777224416468</v>
      </c>
      <c r="K95" s="4">
        <f>SUM(I95-F95)</f>
        <v>320597</v>
      </c>
      <c r="L95" s="22">
        <f>SUM(K95/F95)</f>
        <v>0.27100246491136126</v>
      </c>
      <c r="M95" s="4">
        <v>350000</v>
      </c>
    </row>
    <row r="96" spans="1:13">
      <c r="A96" s="10">
        <v>340</v>
      </c>
      <c r="B96" s="13" t="s">
        <v>75</v>
      </c>
      <c r="C96" s="18">
        <v>23345060.539999995</v>
      </c>
      <c r="D96" s="4">
        <v>3548115</v>
      </c>
      <c r="E96" s="4">
        <v>0</v>
      </c>
      <c r="F96" s="4">
        <v>3548115</v>
      </c>
      <c r="G96" s="12">
        <v>3909115</v>
      </c>
      <c r="H96" s="4">
        <v>0</v>
      </c>
      <c r="I96" s="4">
        <f>SUM(G96+H96)</f>
        <v>3909115</v>
      </c>
      <c r="J96" s="22">
        <f>SUM(I96/C96)</f>
        <v>0.16744934087028934</v>
      </c>
      <c r="K96" s="4">
        <f>SUM(I96-F96)</f>
        <v>361000</v>
      </c>
      <c r="L96" s="22">
        <f>SUM(K96/F96)</f>
        <v>0.10174416556396847</v>
      </c>
      <c r="M96" s="4">
        <v>13913369</v>
      </c>
    </row>
    <row r="97" spans="1:13">
      <c r="A97" s="10">
        <v>171</v>
      </c>
      <c r="B97" s="13" t="s">
        <v>7</v>
      </c>
      <c r="C97" s="18">
        <v>7943646.5599999996</v>
      </c>
      <c r="D97" s="4">
        <v>217775</v>
      </c>
      <c r="E97" s="4">
        <v>973812</v>
      </c>
      <c r="F97" s="4">
        <v>1191587</v>
      </c>
      <c r="G97" s="12">
        <v>15602</v>
      </c>
      <c r="H97" s="4">
        <v>1280609</v>
      </c>
      <c r="I97" s="4">
        <f>SUM(H97+G97)</f>
        <v>1296211</v>
      </c>
      <c r="J97" s="22">
        <f>SUM(I97/C97)</f>
        <v>0.1631758148111766</v>
      </c>
      <c r="K97" s="4">
        <f>SUM(I97-F97)</f>
        <v>104624</v>
      </c>
      <c r="L97" s="22">
        <f>SUM(K97/F97)</f>
        <v>8.7802233491973303E-2</v>
      </c>
      <c r="M97" s="4">
        <v>2681630</v>
      </c>
    </row>
    <row r="98" spans="1:13">
      <c r="A98" s="10">
        <v>139</v>
      </c>
      <c r="B98" s="13" t="s">
        <v>104</v>
      </c>
      <c r="C98" s="18">
        <v>43159916.980000004</v>
      </c>
      <c r="D98" s="4">
        <v>5522739</v>
      </c>
      <c r="E98" s="4">
        <v>0</v>
      </c>
      <c r="F98" s="4">
        <v>5522739</v>
      </c>
      <c r="G98" s="12">
        <v>6983970</v>
      </c>
      <c r="H98" s="4">
        <v>0</v>
      </c>
      <c r="I98" s="4">
        <f>SUM(G98+H98)</f>
        <v>6983970</v>
      </c>
      <c r="J98" s="22">
        <f>SUM(I98/C98)</f>
        <v>0.16181611292802814</v>
      </c>
      <c r="K98" s="4">
        <f>SUM(I98-F98)</f>
        <v>1461231</v>
      </c>
      <c r="L98" s="22">
        <f>SUM(K98/F98)</f>
        <v>0.26458447520333661</v>
      </c>
      <c r="M98" s="4">
        <v>4500000</v>
      </c>
    </row>
    <row r="99" spans="1:13">
      <c r="A99" s="10">
        <v>305</v>
      </c>
      <c r="B99" s="13" t="s">
        <v>61</v>
      </c>
      <c r="C99" s="18">
        <v>1700838.5799999998</v>
      </c>
      <c r="D99" s="4">
        <v>148441</v>
      </c>
      <c r="E99" s="4">
        <v>42500</v>
      </c>
      <c r="F99" s="4">
        <v>190941</v>
      </c>
      <c r="G99" s="12">
        <v>221896</v>
      </c>
      <c r="H99" s="4">
        <v>49975</v>
      </c>
      <c r="I99" s="4">
        <f>SUM(H99+G99)</f>
        <v>271871</v>
      </c>
      <c r="J99" s="22">
        <f>SUM(I99/C99)</f>
        <v>0.15984526879676025</v>
      </c>
      <c r="K99" s="4">
        <f>SUM(I99-F99)</f>
        <v>80930</v>
      </c>
      <c r="L99" s="22">
        <f>SUM(K99/F99)</f>
        <v>0.42384820441916615</v>
      </c>
      <c r="M99" s="4">
        <v>499000</v>
      </c>
    </row>
    <row r="100" spans="1:13">
      <c r="A100" s="10">
        <v>454</v>
      </c>
      <c r="B100" s="15" t="s">
        <v>128</v>
      </c>
      <c r="C100" s="18">
        <v>1326305.08</v>
      </c>
      <c r="D100" s="4">
        <v>241691</v>
      </c>
      <c r="E100" s="4">
        <v>0</v>
      </c>
      <c r="F100" s="4">
        <v>241691</v>
      </c>
      <c r="G100" s="12">
        <v>211640</v>
      </c>
      <c r="H100" s="4">
        <v>0</v>
      </c>
      <c r="I100" s="4">
        <f>SUM(G100+H100)</f>
        <v>211640</v>
      </c>
      <c r="J100" s="22">
        <f>SUM(I100/C100)</f>
        <v>0.15957112974339205</v>
      </c>
      <c r="K100" s="4">
        <f>SUM(I100-F100)</f>
        <v>-30051</v>
      </c>
      <c r="L100" s="22">
        <f>SUM(K100/F100)</f>
        <v>-0.12433644612335586</v>
      </c>
    </row>
    <row r="101" spans="1:13">
      <c r="A101" s="10">
        <v>1</v>
      </c>
      <c r="B101" s="11" t="s">
        <v>49</v>
      </c>
      <c r="C101" s="18">
        <v>128858932.80999999</v>
      </c>
      <c r="D101" s="4">
        <v>19846868</v>
      </c>
      <c r="E101" s="4">
        <v>0</v>
      </c>
      <c r="F101" s="4">
        <v>19846868</v>
      </c>
      <c r="G101" s="12">
        <v>20356029</v>
      </c>
      <c r="H101" s="4">
        <v>0</v>
      </c>
      <c r="I101" s="4">
        <f>SUM(G101+H101)</f>
        <v>20356029</v>
      </c>
      <c r="J101" s="22">
        <f>SUM(I101/C101)</f>
        <v>0.15797142313769252</v>
      </c>
      <c r="K101" s="4">
        <f>SUM(I101-F101)</f>
        <v>509161</v>
      </c>
      <c r="L101" s="22">
        <f>SUM(K101/F101)</f>
        <v>2.5654476061411805E-2</v>
      </c>
      <c r="M101" s="4">
        <v>14458000</v>
      </c>
    </row>
    <row r="102" spans="1:13">
      <c r="A102" s="10">
        <v>233</v>
      </c>
      <c r="B102" s="13" t="s">
        <v>85</v>
      </c>
      <c r="C102" s="18">
        <v>2369925.6</v>
      </c>
      <c r="D102" s="4">
        <v>211438</v>
      </c>
      <c r="E102" s="4">
        <v>0</v>
      </c>
      <c r="F102" s="4">
        <v>211438</v>
      </c>
      <c r="G102" s="12">
        <v>374216</v>
      </c>
      <c r="H102" s="4">
        <v>0</v>
      </c>
      <c r="I102" s="4">
        <f>SUM(G102+H102)</f>
        <v>374216</v>
      </c>
      <c r="J102" s="22">
        <f>SUM(I102/C102)</f>
        <v>0.15790200333715118</v>
      </c>
      <c r="K102" s="4">
        <f>SUM(I102-F102)</f>
        <v>162778</v>
      </c>
      <c r="L102" s="22">
        <f>SUM(K102/F102)</f>
        <v>0.76986161427936317</v>
      </c>
      <c r="M102" s="4">
        <v>150000</v>
      </c>
    </row>
    <row r="103" spans="1:13">
      <c r="A103" s="10">
        <v>11</v>
      </c>
      <c r="B103" s="11" t="s">
        <v>21</v>
      </c>
      <c r="C103" s="18">
        <v>1486482.5</v>
      </c>
      <c r="D103" s="4">
        <v>87215</v>
      </c>
      <c r="E103" s="4">
        <v>588188</v>
      </c>
      <c r="F103" s="4">
        <v>675403</v>
      </c>
      <c r="G103" s="12">
        <v>234588</v>
      </c>
      <c r="H103" s="4">
        <v>0</v>
      </c>
      <c r="I103" s="4">
        <f>SUM(G103+H103)</f>
        <v>234588</v>
      </c>
      <c r="J103" s="22">
        <f>SUM(I103/C103)</f>
        <v>0.15781416868345238</v>
      </c>
      <c r="K103" s="4">
        <f>SUM(I103-F103)</f>
        <v>-440815</v>
      </c>
      <c r="L103" s="22">
        <f>SUM(K103/F103)</f>
        <v>-0.65266959134028124</v>
      </c>
      <c r="M103" s="4">
        <v>170000</v>
      </c>
    </row>
    <row r="104" spans="1:13">
      <c r="A104" s="10">
        <v>415</v>
      </c>
      <c r="B104" s="13" t="s">
        <v>76</v>
      </c>
      <c r="C104" s="18">
        <v>2155108.7800000003</v>
      </c>
      <c r="D104" s="4">
        <v>114988</v>
      </c>
      <c r="E104" s="4">
        <v>0</v>
      </c>
      <c r="F104" s="4">
        <v>114988</v>
      </c>
      <c r="G104" s="12">
        <v>333435</v>
      </c>
      <c r="H104" s="4">
        <v>0</v>
      </c>
      <c r="I104" s="4">
        <f>SUM(G104+H104)</f>
        <v>333435</v>
      </c>
      <c r="J104" s="22">
        <f>SUM(I104/C104)</f>
        <v>0.15471840822809879</v>
      </c>
      <c r="K104" s="4">
        <f>SUM(I104-F104)</f>
        <v>218447</v>
      </c>
      <c r="L104" s="22">
        <f>SUM(K104/F104)</f>
        <v>1.8997373638988415</v>
      </c>
      <c r="M104" s="4">
        <v>290000</v>
      </c>
    </row>
    <row r="105" spans="1:13">
      <c r="A105" s="10">
        <v>555</v>
      </c>
      <c r="B105" s="15" t="s">
        <v>164</v>
      </c>
      <c r="C105" s="18">
        <v>1207429.47</v>
      </c>
      <c r="D105" s="4">
        <v>220643</v>
      </c>
      <c r="E105" s="4">
        <v>0</v>
      </c>
      <c r="F105" s="4">
        <v>220643</v>
      </c>
      <c r="G105" s="12">
        <v>185662</v>
      </c>
      <c r="H105" s="4">
        <v>0</v>
      </c>
      <c r="I105" s="4">
        <f>SUM(G105+H105)</f>
        <v>185662</v>
      </c>
      <c r="J105" s="22">
        <f>SUM(I105/C105)</f>
        <v>0.15376633137834544</v>
      </c>
      <c r="K105" s="4">
        <f>SUM(I105-F105)</f>
        <v>-34981</v>
      </c>
      <c r="L105" s="22">
        <f>SUM(K105/F105)</f>
        <v>-0.15854117284482172</v>
      </c>
    </row>
    <row r="106" spans="1:13">
      <c r="A106" s="10">
        <v>431</v>
      </c>
      <c r="B106" s="13" t="s">
        <v>29</v>
      </c>
      <c r="C106" s="18">
        <v>8155518.4200000009</v>
      </c>
      <c r="D106" s="4">
        <v>698142</v>
      </c>
      <c r="E106" s="4">
        <v>100688</v>
      </c>
      <c r="F106" s="4">
        <v>798830</v>
      </c>
      <c r="G106" s="12">
        <v>1142046</v>
      </c>
      <c r="H106" s="4">
        <v>85963</v>
      </c>
      <c r="I106" s="4">
        <f>SUM(H106+G106)</f>
        <v>1228009</v>
      </c>
      <c r="J106" s="22">
        <f>SUM(I106/C106)</f>
        <v>0.15057399625124013</v>
      </c>
      <c r="K106" s="4">
        <f>SUM(I106-F106)</f>
        <v>429179</v>
      </c>
      <c r="L106" s="22">
        <f>SUM(K106/F106)</f>
        <v>0.53725949200706036</v>
      </c>
      <c r="M106" s="4">
        <v>350000</v>
      </c>
    </row>
    <row r="107" spans="1:13">
      <c r="A107" s="10">
        <v>161</v>
      </c>
      <c r="B107" s="13" t="s">
        <v>32</v>
      </c>
      <c r="C107" s="18">
        <v>1448028.1599999999</v>
      </c>
      <c r="D107" s="4">
        <v>2063</v>
      </c>
      <c r="E107" s="4">
        <v>189227</v>
      </c>
      <c r="F107" s="4">
        <v>191290</v>
      </c>
      <c r="G107" s="12">
        <v>0</v>
      </c>
      <c r="H107" s="4">
        <v>218000</v>
      </c>
      <c r="I107" s="4">
        <f>SUM(G107+H107)</f>
        <v>218000</v>
      </c>
      <c r="J107" s="22">
        <f>SUM(I107/C107)</f>
        <v>0.15054955837322945</v>
      </c>
      <c r="K107" s="4">
        <f>SUM(I107-F107)</f>
        <v>26710</v>
      </c>
      <c r="L107" s="22">
        <f>SUM(K107/F107)</f>
        <v>0.13963092686496942</v>
      </c>
      <c r="M107" s="4">
        <v>250000</v>
      </c>
    </row>
    <row r="108" spans="1:13">
      <c r="A108" s="10">
        <v>73</v>
      </c>
      <c r="B108" s="13" t="s">
        <v>20</v>
      </c>
      <c r="C108" s="18">
        <v>1799268.53</v>
      </c>
      <c r="D108" s="4">
        <v>171760</v>
      </c>
      <c r="E108" s="4">
        <v>2604</v>
      </c>
      <c r="F108" s="4">
        <v>174364</v>
      </c>
      <c r="G108" s="12">
        <v>208156</v>
      </c>
      <c r="H108" s="4">
        <v>57074</v>
      </c>
      <c r="I108" s="4">
        <f>SUM(H108+G108)</f>
        <v>265230</v>
      </c>
      <c r="J108" s="22">
        <f>SUM(I108/C108)</f>
        <v>0.1474099032899775</v>
      </c>
      <c r="K108" s="4">
        <f>SUM(I108-F108)</f>
        <v>90866</v>
      </c>
      <c r="L108" s="22">
        <f>SUM(K108/F108)</f>
        <v>0.5211282145396986</v>
      </c>
      <c r="M108" s="4">
        <v>300000</v>
      </c>
    </row>
    <row r="109" spans="1:13">
      <c r="A109" s="10">
        <v>486</v>
      </c>
      <c r="B109" s="16" t="s">
        <v>156</v>
      </c>
      <c r="C109" s="18">
        <v>822430.29</v>
      </c>
      <c r="D109" s="4">
        <v>51881</v>
      </c>
      <c r="E109" s="4">
        <v>0</v>
      </c>
      <c r="F109" s="4">
        <v>51881</v>
      </c>
      <c r="G109" s="12">
        <v>117127</v>
      </c>
      <c r="H109" s="4">
        <v>0</v>
      </c>
      <c r="I109" s="4">
        <f>SUM(G109+H109)</f>
        <v>117127</v>
      </c>
      <c r="J109" s="22">
        <f>SUM(I109/C109)</f>
        <v>0.14241571768958072</v>
      </c>
      <c r="K109" s="4">
        <f>SUM(I109-F109)</f>
        <v>65246</v>
      </c>
      <c r="L109" s="22">
        <f>SUM(K109/F109)</f>
        <v>1.2576087585050404</v>
      </c>
    </row>
    <row r="110" spans="1:13">
      <c r="A110" s="10">
        <v>363</v>
      </c>
      <c r="B110" s="13" t="s">
        <v>119</v>
      </c>
      <c r="C110" s="18">
        <v>4633304.09</v>
      </c>
      <c r="D110" s="4">
        <v>596559</v>
      </c>
      <c r="E110" s="4">
        <v>0</v>
      </c>
      <c r="F110" s="4">
        <v>596559</v>
      </c>
      <c r="G110" s="12">
        <v>653038</v>
      </c>
      <c r="H110" s="4">
        <v>0</v>
      </c>
      <c r="I110" s="4">
        <f>SUM(G110+H110)</f>
        <v>653038</v>
      </c>
      <c r="J110" s="22">
        <f>SUM(I110/C110)</f>
        <v>0.14094434280915069</v>
      </c>
      <c r="K110" s="4">
        <f>SUM(I110-F110)</f>
        <v>56479</v>
      </c>
      <c r="L110" s="22">
        <f>SUM(K110/F110)</f>
        <v>9.4674625644739246E-2</v>
      </c>
      <c r="M110" s="4">
        <v>400000</v>
      </c>
    </row>
    <row r="111" spans="1:13">
      <c r="A111" s="10">
        <v>785</v>
      </c>
      <c r="B111" s="15" t="s">
        <v>91</v>
      </c>
      <c r="C111" s="19">
        <v>1776017</v>
      </c>
      <c r="D111" s="4">
        <v>238338</v>
      </c>
      <c r="E111" s="4">
        <v>0</v>
      </c>
      <c r="F111" s="4">
        <v>238338</v>
      </c>
      <c r="G111" s="12">
        <v>234565</v>
      </c>
      <c r="H111" s="4">
        <v>0</v>
      </c>
      <c r="I111" s="4">
        <f>SUM(G111+H111)</f>
        <v>234565</v>
      </c>
      <c r="J111" s="22">
        <f>SUM(I111/C111)</f>
        <v>0.13207362316914759</v>
      </c>
      <c r="K111" s="4">
        <f>SUM(I111-F111)</f>
        <v>-3773</v>
      </c>
      <c r="L111" s="22">
        <f>SUM(K111/F111)</f>
        <v>-1.5830459263734695E-2</v>
      </c>
    </row>
    <row r="112" spans="1:13">
      <c r="A112" s="10">
        <v>3</v>
      </c>
      <c r="B112" s="11" t="s">
        <v>83</v>
      </c>
      <c r="C112" s="18">
        <v>25226479.16</v>
      </c>
      <c r="D112" s="4">
        <v>3188322</v>
      </c>
      <c r="E112" s="4">
        <v>0</v>
      </c>
      <c r="F112" s="4">
        <v>3188322</v>
      </c>
      <c r="G112" s="12">
        <v>3317735</v>
      </c>
      <c r="H112" s="4">
        <v>0</v>
      </c>
      <c r="I112" s="4">
        <f>SUM(G112+H112)</f>
        <v>3317735</v>
      </c>
      <c r="J112" s="22">
        <f>SUM(I112/C112)</f>
        <v>0.13151795694346116</v>
      </c>
      <c r="K112" s="4">
        <f>SUM(I112-F112)</f>
        <v>129413</v>
      </c>
      <c r="L112" s="22">
        <f>SUM(K112/F112)</f>
        <v>4.0589689498112175E-2</v>
      </c>
      <c r="M112" s="4">
        <v>0</v>
      </c>
    </row>
    <row r="113" spans="1:13">
      <c r="A113" s="10">
        <v>135</v>
      </c>
      <c r="B113" s="13" t="s">
        <v>101</v>
      </c>
      <c r="C113" s="18">
        <v>2758972.61</v>
      </c>
      <c r="D113" s="4">
        <v>200745</v>
      </c>
      <c r="E113" s="4">
        <v>0</v>
      </c>
      <c r="F113" s="4">
        <v>200745</v>
      </c>
      <c r="G113" s="12">
        <v>362428</v>
      </c>
      <c r="H113" s="4">
        <v>0</v>
      </c>
      <c r="I113" s="4">
        <f>SUM(G113+H113)</f>
        <v>362428</v>
      </c>
      <c r="J113" s="22">
        <f>SUM(I113/C113)</f>
        <v>0.13136339182432116</v>
      </c>
      <c r="K113" s="4">
        <f>SUM(I113-F113)</f>
        <v>161683</v>
      </c>
      <c r="L113" s="22">
        <f>SUM(K113/F113)</f>
        <v>0.80541482975914713</v>
      </c>
      <c r="M113" s="4">
        <v>0</v>
      </c>
    </row>
    <row r="114" spans="1:13">
      <c r="A114" s="10">
        <v>121</v>
      </c>
      <c r="B114" s="13" t="s">
        <v>33</v>
      </c>
      <c r="C114" s="18">
        <v>1491985.95</v>
      </c>
      <c r="D114" s="4">
        <v>191545</v>
      </c>
      <c r="E114" s="4">
        <v>0</v>
      </c>
      <c r="F114" s="4">
        <v>191545</v>
      </c>
      <c r="G114" s="12">
        <v>192023</v>
      </c>
      <c r="H114" s="4">
        <v>0</v>
      </c>
      <c r="I114" s="4">
        <f>SUM(G114+H114)</f>
        <v>192023</v>
      </c>
      <c r="J114" s="22">
        <f>SUM(I114/C114)</f>
        <v>0.12870295460892242</v>
      </c>
      <c r="K114" s="4">
        <f>SUM(I114-F114)</f>
        <v>478</v>
      </c>
      <c r="L114" s="22">
        <f>SUM(K114/F114)</f>
        <v>2.4954971416638388E-3</v>
      </c>
      <c r="M114" s="4">
        <v>300000</v>
      </c>
    </row>
    <row r="115" spans="1:13">
      <c r="A115" s="10">
        <v>41</v>
      </c>
      <c r="B115" s="11" t="s">
        <v>48</v>
      </c>
      <c r="C115" s="18">
        <v>5426764.0199999996</v>
      </c>
      <c r="D115" s="4">
        <v>596999</v>
      </c>
      <c r="E115" s="4">
        <v>38626</v>
      </c>
      <c r="F115" s="4">
        <v>635625</v>
      </c>
      <c r="G115" s="12">
        <v>636229</v>
      </c>
      <c r="H115" s="4">
        <v>61253</v>
      </c>
      <c r="I115" s="4">
        <f>SUM(H115+G115)</f>
        <v>697482</v>
      </c>
      <c r="J115" s="22">
        <f>SUM(I115/C115)</f>
        <v>0.1285263183417362</v>
      </c>
      <c r="K115" s="4">
        <f>SUM(I115-F115)</f>
        <v>61857</v>
      </c>
      <c r="L115" s="22">
        <f>SUM(K115/F115)</f>
        <v>9.7316814159292039E-2</v>
      </c>
      <c r="M115" s="4">
        <v>2073385</v>
      </c>
    </row>
    <row r="116" spans="1:13">
      <c r="A116" s="10">
        <v>84</v>
      </c>
      <c r="B116" s="14" t="s">
        <v>12</v>
      </c>
      <c r="C116" s="18">
        <v>18842160.090000004</v>
      </c>
      <c r="D116" s="4">
        <v>3147413</v>
      </c>
      <c r="E116" s="4">
        <v>0</v>
      </c>
      <c r="F116" s="4">
        <v>3147413</v>
      </c>
      <c r="G116" s="12">
        <v>2379389</v>
      </c>
      <c r="H116" s="4">
        <v>0</v>
      </c>
      <c r="I116" s="4">
        <f>SUM(G116+H116)</f>
        <v>2379389</v>
      </c>
      <c r="J116" s="22">
        <f>SUM(I116/C116)</f>
        <v>0.12628005433744299</v>
      </c>
      <c r="K116" s="4">
        <f>SUM(I116-F116)</f>
        <v>-768024</v>
      </c>
      <c r="L116" s="22">
        <f>SUM(K116/F116)</f>
        <v>-0.24401754710932438</v>
      </c>
      <c r="M116" s="4">
        <v>7883742</v>
      </c>
    </row>
    <row r="117" spans="1:13">
      <c r="A117" s="10">
        <v>25</v>
      </c>
      <c r="B117" s="13" t="s">
        <v>37</v>
      </c>
      <c r="C117" s="18">
        <v>59135292.350000001</v>
      </c>
      <c r="D117" s="4">
        <v>5215540</v>
      </c>
      <c r="E117" s="4">
        <v>148384</v>
      </c>
      <c r="F117" s="4">
        <v>5363924</v>
      </c>
      <c r="G117" s="12">
        <v>7052097</v>
      </c>
      <c r="H117" s="4">
        <v>178708</v>
      </c>
      <c r="I117" s="4">
        <f>SUM(H117+G117)</f>
        <v>7230805</v>
      </c>
      <c r="J117" s="22">
        <f>SUM(I117/C117)</f>
        <v>0.1222756278467946</v>
      </c>
      <c r="K117" s="4">
        <f>SUM(I117-F117)</f>
        <v>1866881</v>
      </c>
      <c r="L117" s="22">
        <f>SUM(K117/F117)</f>
        <v>0.34804389473079783</v>
      </c>
      <c r="M117" s="4">
        <v>9235931</v>
      </c>
    </row>
    <row r="118" spans="1:13">
      <c r="A118" s="10">
        <v>312</v>
      </c>
      <c r="B118" s="13" t="s">
        <v>115</v>
      </c>
      <c r="C118" s="18">
        <v>3275223.41</v>
      </c>
      <c r="D118" s="4">
        <v>438452</v>
      </c>
      <c r="E118" s="4">
        <v>0</v>
      </c>
      <c r="F118" s="4">
        <v>438452</v>
      </c>
      <c r="G118" s="12">
        <v>398321</v>
      </c>
      <c r="H118" s="4">
        <v>0</v>
      </c>
      <c r="I118" s="4">
        <f>SUM(G118+H118)</f>
        <v>398321</v>
      </c>
      <c r="J118" s="22">
        <f>SUM(I118/C118)</f>
        <v>0.12161643654104194</v>
      </c>
      <c r="K118" s="4">
        <f>SUM(I118-F118)</f>
        <v>-40131</v>
      </c>
      <c r="L118" s="22">
        <f>SUM(K118/F118)</f>
        <v>-9.1528833258828782E-2</v>
      </c>
      <c r="M118" s="4">
        <v>294101</v>
      </c>
    </row>
    <row r="119" spans="1:13">
      <c r="A119" s="10">
        <v>21</v>
      </c>
      <c r="B119" s="11" t="s">
        <v>64</v>
      </c>
      <c r="C119" s="18">
        <v>6972538.1100000003</v>
      </c>
      <c r="D119" s="4">
        <v>815514</v>
      </c>
      <c r="E119" s="4">
        <v>0</v>
      </c>
      <c r="F119" s="4">
        <v>815514</v>
      </c>
      <c r="G119" s="12">
        <v>798439</v>
      </c>
      <c r="H119" s="4">
        <v>47792</v>
      </c>
      <c r="I119" s="4">
        <f>SUM(H119+G119)</f>
        <v>846231</v>
      </c>
      <c r="J119" s="22">
        <f>SUM(I119/C119)</f>
        <v>0.12136627819736649</v>
      </c>
      <c r="K119" s="4">
        <f>SUM(I119-F119)</f>
        <v>30717</v>
      </c>
      <c r="L119" s="22">
        <f>SUM(K119/F119)</f>
        <v>3.7665815669626762E-2</v>
      </c>
      <c r="M119" s="4">
        <v>0</v>
      </c>
    </row>
    <row r="120" spans="1:13">
      <c r="A120" s="10">
        <v>322</v>
      </c>
      <c r="B120" s="13" t="s">
        <v>41</v>
      </c>
      <c r="C120" s="18">
        <v>8532130.9199999999</v>
      </c>
      <c r="D120" s="4">
        <v>514892</v>
      </c>
      <c r="E120" s="4">
        <v>0</v>
      </c>
      <c r="F120" s="4">
        <v>514892</v>
      </c>
      <c r="G120" s="12">
        <v>975081</v>
      </c>
      <c r="H120" s="4">
        <v>59730</v>
      </c>
      <c r="I120" s="4">
        <f>SUM(H120+G120)</f>
        <v>1034811</v>
      </c>
      <c r="J120" s="22">
        <f>SUM(I120/C120)</f>
        <v>0.12128400392618448</v>
      </c>
      <c r="K120" s="4">
        <f>SUM(I120-F120)</f>
        <v>519919</v>
      </c>
      <c r="L120" s="22">
        <f>SUM(K120/F120)</f>
        <v>1.0097632124795102</v>
      </c>
      <c r="M120" s="4">
        <v>450000</v>
      </c>
    </row>
    <row r="121" spans="1:13">
      <c r="A121" s="10">
        <v>382</v>
      </c>
      <c r="B121" s="13" t="s">
        <v>72</v>
      </c>
      <c r="C121" s="18">
        <v>1534699.9</v>
      </c>
      <c r="D121" s="4">
        <v>163303</v>
      </c>
      <c r="E121" s="4">
        <v>0</v>
      </c>
      <c r="F121" s="4">
        <v>163303</v>
      </c>
      <c r="G121" s="12">
        <v>185533</v>
      </c>
      <c r="H121" s="4">
        <v>0</v>
      </c>
      <c r="I121" s="4">
        <f>SUM(G121+H121)</f>
        <v>185533</v>
      </c>
      <c r="J121" s="22">
        <f>SUM(I121/C121)</f>
        <v>0.12089203889307611</v>
      </c>
      <c r="K121" s="4">
        <f>SUM(I121-F121)</f>
        <v>22230</v>
      </c>
      <c r="L121" s="22">
        <f>SUM(K121/F121)</f>
        <v>0.13612732160462454</v>
      </c>
      <c r="M121" s="4">
        <v>194096</v>
      </c>
    </row>
    <row r="122" spans="1:13">
      <c r="A122" s="10">
        <v>414</v>
      </c>
      <c r="B122" s="13" t="s">
        <v>63</v>
      </c>
      <c r="C122" s="18">
        <v>9394255.1199999992</v>
      </c>
      <c r="D122" s="4">
        <v>1236210</v>
      </c>
      <c r="E122" s="4">
        <v>0</v>
      </c>
      <c r="F122" s="4">
        <v>1236210</v>
      </c>
      <c r="G122" s="12">
        <v>1128759</v>
      </c>
      <c r="H122" s="4">
        <v>0</v>
      </c>
      <c r="I122" s="4">
        <f>SUM(G122+H122)</f>
        <v>1128759</v>
      </c>
      <c r="J122" s="22">
        <f>SUM(I122/C122)</f>
        <v>0.12015417780137955</v>
      </c>
      <c r="K122" s="4">
        <f>SUM(I122-F122)</f>
        <v>-107451</v>
      </c>
      <c r="L122" s="22">
        <f>SUM(K122/F122)</f>
        <v>-8.6919698109544488E-2</v>
      </c>
      <c r="M122" s="4">
        <v>0</v>
      </c>
    </row>
    <row r="123" spans="1:13">
      <c r="A123" s="10">
        <v>321</v>
      </c>
      <c r="B123" s="13" t="s">
        <v>46</v>
      </c>
      <c r="C123" s="18">
        <v>25486477.93</v>
      </c>
      <c r="D123" s="4">
        <v>2413937</v>
      </c>
      <c r="E123" s="4">
        <v>246000</v>
      </c>
      <c r="F123" s="4">
        <v>2659937</v>
      </c>
      <c r="G123" s="12">
        <v>2969220</v>
      </c>
      <c r="H123" s="4">
        <v>70000</v>
      </c>
      <c r="I123" s="4">
        <f>SUM(H123+G123)</f>
        <v>3039220</v>
      </c>
      <c r="J123" s="22">
        <f>SUM(I123/C123)</f>
        <v>0.11924833271774089</v>
      </c>
      <c r="K123" s="4">
        <f>SUM(I123-F123)</f>
        <v>379283</v>
      </c>
      <c r="L123" s="22">
        <f>SUM(K123/F123)</f>
        <v>0.14259097113954203</v>
      </c>
      <c r="M123" s="4">
        <v>1995000</v>
      </c>
    </row>
    <row r="124" spans="1:13">
      <c r="A124" s="10">
        <v>137</v>
      </c>
      <c r="B124" s="13" t="s">
        <v>102</v>
      </c>
      <c r="C124" s="18">
        <v>5796658.8299999991</v>
      </c>
      <c r="D124" s="4">
        <v>800986</v>
      </c>
      <c r="E124" s="4">
        <v>0</v>
      </c>
      <c r="F124" s="4">
        <v>800986</v>
      </c>
      <c r="G124" s="12">
        <v>661188</v>
      </c>
      <c r="H124" s="4">
        <v>0</v>
      </c>
      <c r="I124" s="4">
        <f>SUM(G124+H124)</f>
        <v>661188</v>
      </c>
      <c r="J124" s="22">
        <f>SUM(I124/C124)</f>
        <v>0.11406363896700129</v>
      </c>
      <c r="K124" s="4">
        <f>SUM(I124-F124)</f>
        <v>-139798</v>
      </c>
      <c r="L124" s="22">
        <f>SUM(K124/F124)</f>
        <v>-0.17453238883076608</v>
      </c>
      <c r="M124" s="4">
        <v>350000</v>
      </c>
    </row>
    <row r="125" spans="1:13">
      <c r="A125" s="10">
        <v>60</v>
      </c>
      <c r="B125" s="11" t="s">
        <v>71</v>
      </c>
      <c r="C125" s="18">
        <v>10800806.970000001</v>
      </c>
      <c r="D125" s="4">
        <v>884409</v>
      </c>
      <c r="E125" s="4">
        <v>0</v>
      </c>
      <c r="F125" s="4">
        <v>884409</v>
      </c>
      <c r="G125" s="12">
        <v>1205102</v>
      </c>
      <c r="H125" s="4">
        <v>0</v>
      </c>
      <c r="I125" s="4">
        <f>SUM(G125+H125)</f>
        <v>1205102</v>
      </c>
      <c r="J125" s="22">
        <f>SUM(I125/C125)</f>
        <v>0.11157518168292938</v>
      </c>
      <c r="K125" s="4">
        <f>SUM(I125-F125)</f>
        <v>320693</v>
      </c>
      <c r="L125" s="22">
        <f>SUM(K125/F125)</f>
        <v>0.36260711955667568</v>
      </c>
      <c r="M125" s="4">
        <v>575000</v>
      </c>
    </row>
    <row r="126" spans="1:13">
      <c r="A126" s="10">
        <v>481</v>
      </c>
      <c r="B126" s="16" t="s">
        <v>152</v>
      </c>
      <c r="C126" s="18">
        <v>2627106.0099999998</v>
      </c>
      <c r="D126" s="4">
        <v>22584</v>
      </c>
      <c r="E126" s="4">
        <v>0</v>
      </c>
      <c r="F126" s="4">
        <v>22584</v>
      </c>
      <c r="G126" s="12">
        <v>285012</v>
      </c>
      <c r="H126" s="4">
        <v>0</v>
      </c>
      <c r="I126" s="4">
        <f>SUM(G126+H126)</f>
        <v>285012</v>
      </c>
      <c r="J126" s="22">
        <f>SUM(I126/C126)</f>
        <v>0.10848896044358713</v>
      </c>
      <c r="K126" s="4">
        <f>SUM(I126-F126)</f>
        <v>262428</v>
      </c>
      <c r="L126" s="22">
        <f>SUM(K126/F126)</f>
        <v>11.620085015940489</v>
      </c>
    </row>
    <row r="127" spans="1:13">
      <c r="A127" s="10">
        <v>251</v>
      </c>
      <c r="B127" s="11" t="s">
        <v>86</v>
      </c>
      <c r="C127" s="18">
        <v>26641445.659999996</v>
      </c>
      <c r="D127" s="4">
        <v>2628171</v>
      </c>
      <c r="E127" s="4">
        <v>0</v>
      </c>
      <c r="F127" s="4">
        <v>2628171</v>
      </c>
      <c r="G127" s="12">
        <v>2865603</v>
      </c>
      <c r="H127" s="4">
        <v>0</v>
      </c>
      <c r="I127" s="4">
        <f>SUM(G127+H127)</f>
        <v>2865603</v>
      </c>
      <c r="J127" s="22">
        <f>SUM(I127/C127)</f>
        <v>0.10756184317364106</v>
      </c>
      <c r="K127" s="4">
        <f>SUM(I127-F127)</f>
        <v>237432</v>
      </c>
      <c r="L127" s="22">
        <f>SUM(K127/F127)</f>
        <v>9.0341153600736024E-2</v>
      </c>
      <c r="M127" s="4">
        <v>0</v>
      </c>
    </row>
    <row r="128" spans="1:13">
      <c r="A128" s="10">
        <v>2</v>
      </c>
      <c r="B128" s="11" t="s">
        <v>78</v>
      </c>
      <c r="C128" s="18">
        <v>182577397.39999998</v>
      </c>
      <c r="D128" s="4">
        <v>13950952</v>
      </c>
      <c r="E128" s="4">
        <v>0</v>
      </c>
      <c r="F128" s="4">
        <v>13950952</v>
      </c>
      <c r="G128" s="12">
        <v>19173764</v>
      </c>
      <c r="H128" s="4">
        <v>0</v>
      </c>
      <c r="I128" s="4">
        <f>SUM(G128+H128)</f>
        <v>19173764</v>
      </c>
      <c r="J128" s="22">
        <f>SUM(I128/C128)</f>
        <v>0.10501718324965018</v>
      </c>
      <c r="K128" s="4">
        <f>SUM(I128-F128)</f>
        <v>5222812</v>
      </c>
      <c r="L128" s="22">
        <f>SUM(K128/F128)</f>
        <v>0.37436957707258972</v>
      </c>
      <c r="M128" s="4">
        <v>14000000</v>
      </c>
    </row>
    <row r="129" spans="1:13">
      <c r="A129" s="10">
        <v>466</v>
      </c>
      <c r="B129" s="15" t="s">
        <v>139</v>
      </c>
      <c r="C129" s="18">
        <v>2133097.4900000002</v>
      </c>
      <c r="D129" s="4">
        <v>-111166</v>
      </c>
      <c r="E129" s="4">
        <v>0</v>
      </c>
      <c r="F129" s="4">
        <v>-111166</v>
      </c>
      <c r="G129" s="12">
        <v>223540</v>
      </c>
      <c r="H129" s="4">
        <v>0</v>
      </c>
      <c r="I129" s="4">
        <f>SUM(G129+H129)</f>
        <v>223540</v>
      </c>
      <c r="J129" s="22">
        <f>SUM(I129/C129)</f>
        <v>0.10479596035716116</v>
      </c>
      <c r="K129" s="4">
        <f>SUM(I129-F129)</f>
        <v>334706</v>
      </c>
      <c r="L129" s="22">
        <f>SUM(K129/F129)</f>
        <v>-3.0108666318838493</v>
      </c>
    </row>
    <row r="130" spans="1:13">
      <c r="A130" s="10">
        <v>271</v>
      </c>
      <c r="B130" s="13" t="s">
        <v>23</v>
      </c>
      <c r="C130" s="18">
        <v>50415412.499999993</v>
      </c>
      <c r="D130" s="4">
        <v>5836626</v>
      </c>
      <c r="E130" s="4">
        <v>123104</v>
      </c>
      <c r="F130" s="4">
        <v>5959730</v>
      </c>
      <c r="G130" s="12">
        <v>5218912</v>
      </c>
      <c r="H130" s="4">
        <v>60000</v>
      </c>
      <c r="I130" s="4">
        <f>SUM(H130+G130)</f>
        <v>5278912</v>
      </c>
      <c r="J130" s="22">
        <f>SUM(I130/C130)</f>
        <v>0.10470829728904828</v>
      </c>
      <c r="K130" s="4">
        <f>SUM(I130-F130)</f>
        <v>-680818</v>
      </c>
      <c r="L130" s="22">
        <f>SUM(K130/F130)</f>
        <v>-0.114236383191856</v>
      </c>
      <c r="M130" s="4">
        <v>15000000</v>
      </c>
    </row>
    <row r="131" spans="1:13">
      <c r="A131" s="10">
        <v>13</v>
      </c>
      <c r="B131" s="13" t="s">
        <v>16</v>
      </c>
      <c r="C131" s="18">
        <v>1828328.5699999998</v>
      </c>
      <c r="D131" s="4">
        <v>1083</v>
      </c>
      <c r="E131" s="4">
        <v>193666</v>
      </c>
      <c r="F131" s="4">
        <v>194749</v>
      </c>
      <c r="G131" s="12">
        <v>34514</v>
      </c>
      <c r="H131" s="4">
        <v>151772</v>
      </c>
      <c r="I131" s="4">
        <f>SUM(H131+G131)</f>
        <v>186286</v>
      </c>
      <c r="J131" s="22">
        <f>SUM(I131/C131)</f>
        <v>0.10188868842103146</v>
      </c>
      <c r="K131" s="4">
        <f>SUM(I131-F131)</f>
        <v>-8463</v>
      </c>
      <c r="L131" s="22">
        <f>SUM(K131/F131)</f>
        <v>-4.3455935588886205E-2</v>
      </c>
      <c r="M131" s="4">
        <v>85000</v>
      </c>
    </row>
    <row r="132" spans="1:13">
      <c r="A132" s="10">
        <v>215</v>
      </c>
      <c r="B132" s="13" t="s">
        <v>14</v>
      </c>
      <c r="C132" s="18">
        <v>11763389.959999999</v>
      </c>
      <c r="D132" s="4">
        <v>882624</v>
      </c>
      <c r="E132" s="4" t="s">
        <v>165</v>
      </c>
      <c r="F132" s="4">
        <v>882624</v>
      </c>
      <c r="G132" s="12">
        <v>689862</v>
      </c>
      <c r="H132" s="4">
        <v>503672</v>
      </c>
      <c r="I132" s="4">
        <f>SUM(G132+H132)</f>
        <v>1193534</v>
      </c>
      <c r="J132" s="22">
        <f>SUM(I132/C132)</f>
        <v>0.10146173884045923</v>
      </c>
      <c r="K132" s="4">
        <f>SUM(I132-F132)</f>
        <v>310910</v>
      </c>
      <c r="L132" s="22">
        <f>SUM(K132/F132)</f>
        <v>0.35225645348415635</v>
      </c>
      <c r="M132" s="4">
        <v>1500000</v>
      </c>
    </row>
    <row r="133" spans="1:13">
      <c r="A133" s="10">
        <v>132</v>
      </c>
      <c r="B133" s="13" t="s">
        <v>98</v>
      </c>
      <c r="C133" s="18">
        <v>31803683.289999999</v>
      </c>
      <c r="D133" s="4">
        <v>2376159</v>
      </c>
      <c r="E133" s="4">
        <v>0</v>
      </c>
      <c r="F133" s="4">
        <v>2376159</v>
      </c>
      <c r="G133" s="12">
        <v>3184731</v>
      </c>
      <c r="H133" s="4">
        <v>0</v>
      </c>
      <c r="I133" s="4">
        <f>SUM(G133+H133)</f>
        <v>3184731</v>
      </c>
      <c r="J133" s="22">
        <f>SUM(I133/C133)</f>
        <v>0.10013717502341535</v>
      </c>
      <c r="K133" s="4">
        <f>SUM(I133-F133)</f>
        <v>808572</v>
      </c>
      <c r="L133" s="22">
        <f>SUM(K133/F133)</f>
        <v>0.34028530919016781</v>
      </c>
      <c r="M133" s="4">
        <v>2499461</v>
      </c>
    </row>
    <row r="134" spans="1:13">
      <c r="A134" s="10">
        <v>151</v>
      </c>
      <c r="B134" s="13" t="s">
        <v>19</v>
      </c>
      <c r="C134" s="18">
        <v>28704063.269999996</v>
      </c>
      <c r="D134" s="4">
        <v>2594919</v>
      </c>
      <c r="E134" s="4">
        <v>21759</v>
      </c>
      <c r="F134" s="4">
        <v>2616678</v>
      </c>
      <c r="G134" s="12">
        <v>2685467</v>
      </c>
      <c r="H134" s="4">
        <v>80574</v>
      </c>
      <c r="I134" s="4">
        <f>SUM(H134+G134)</f>
        <v>2766041</v>
      </c>
      <c r="J134" s="22">
        <f>SUM(I134/C134)</f>
        <v>9.6364092218641506E-2</v>
      </c>
      <c r="K134" s="4">
        <f>SUM(I134-F134)</f>
        <v>149363</v>
      </c>
      <c r="L134" s="22">
        <f>SUM(K134/F134)</f>
        <v>5.7081154043409237E-2</v>
      </c>
      <c r="M134" s="4">
        <v>738640</v>
      </c>
    </row>
    <row r="135" spans="1:13">
      <c r="A135" s="10">
        <v>93</v>
      </c>
      <c r="B135" s="11" t="s">
        <v>26</v>
      </c>
      <c r="C135" s="18">
        <v>56526602.770000003</v>
      </c>
      <c r="D135" s="4">
        <v>4650620</v>
      </c>
      <c r="E135" s="4">
        <v>92318</v>
      </c>
      <c r="F135" s="4">
        <v>4742938</v>
      </c>
      <c r="G135" s="12">
        <v>5278016</v>
      </c>
      <c r="H135" s="4">
        <v>104309</v>
      </c>
      <c r="I135" s="4">
        <f>SUM(H135+G135)</f>
        <v>5382325</v>
      </c>
      <c r="J135" s="22">
        <f>SUM(I135/C135)</f>
        <v>9.521755662373764E-2</v>
      </c>
      <c r="K135" s="4">
        <f>SUM(I135-F135)</f>
        <v>639387</v>
      </c>
      <c r="L135" s="22">
        <f>SUM(K135/F135)</f>
        <v>0.13480821381177657</v>
      </c>
      <c r="M135" s="4">
        <v>2885167</v>
      </c>
    </row>
    <row r="136" spans="1:13">
      <c r="A136" s="10">
        <v>372</v>
      </c>
      <c r="B136" s="13" t="s">
        <v>122</v>
      </c>
      <c r="C136" s="18">
        <v>5612779.1599999992</v>
      </c>
      <c r="D136" s="4">
        <v>405458</v>
      </c>
      <c r="E136" s="4">
        <v>0</v>
      </c>
      <c r="F136" s="4">
        <v>405458</v>
      </c>
      <c r="G136" s="12">
        <v>502021</v>
      </c>
      <c r="H136" s="4">
        <v>0</v>
      </c>
      <c r="I136" s="4">
        <f>SUM(G136+H136)</f>
        <v>502021</v>
      </c>
      <c r="J136" s="22">
        <f>SUM(I136/C136)</f>
        <v>8.9442499996739602E-2</v>
      </c>
      <c r="K136" s="4">
        <f>SUM(I136-F136)</f>
        <v>96563</v>
      </c>
      <c r="L136" s="22">
        <f>SUM(K136/F136)</f>
        <v>0.23815783632336765</v>
      </c>
      <c r="M136" s="4">
        <v>290000</v>
      </c>
    </row>
    <row r="137" spans="1:13">
      <c r="A137" s="10">
        <v>381</v>
      </c>
      <c r="B137" s="13" t="s">
        <v>55</v>
      </c>
      <c r="C137" s="18">
        <v>7894235.5899999999</v>
      </c>
      <c r="D137" s="4">
        <v>546417</v>
      </c>
      <c r="E137" s="4">
        <v>0</v>
      </c>
      <c r="F137" s="4">
        <v>546417</v>
      </c>
      <c r="G137" s="12">
        <v>694883</v>
      </c>
      <c r="H137" s="4">
        <v>0</v>
      </c>
      <c r="I137" s="4">
        <f>SUM(G137+H137)</f>
        <v>694883</v>
      </c>
      <c r="J137" s="22">
        <f>SUM(I137/C137)</f>
        <v>8.8024102153759012E-2</v>
      </c>
      <c r="K137" s="4">
        <f>SUM(I137-F137)</f>
        <v>148466</v>
      </c>
      <c r="L137" s="22">
        <f>SUM(K137/F137)</f>
        <v>0.27170823748163031</v>
      </c>
      <c r="M137" s="4">
        <v>2397333</v>
      </c>
    </row>
    <row r="138" spans="1:13">
      <c r="A138" s="10">
        <v>411</v>
      </c>
      <c r="B138" s="13" t="s">
        <v>50</v>
      </c>
      <c r="C138" s="18">
        <v>44410017.339999989</v>
      </c>
      <c r="D138" s="4">
        <v>2337275</v>
      </c>
      <c r="E138" s="4">
        <v>0</v>
      </c>
      <c r="F138" s="4">
        <v>2337275</v>
      </c>
      <c r="G138" s="12">
        <v>3784996</v>
      </c>
      <c r="H138" s="4">
        <v>0</v>
      </c>
      <c r="I138" s="4">
        <f>SUM(G138+H138)</f>
        <v>3784996</v>
      </c>
      <c r="J138" s="22">
        <f>SUM(I138/C138)</f>
        <v>8.5228428780433366E-2</v>
      </c>
      <c r="K138" s="4">
        <f>SUM(I138-F138)</f>
        <v>1447721</v>
      </c>
      <c r="L138" s="22">
        <f>SUM(K138/F138)</f>
        <v>0.61940550427313856</v>
      </c>
      <c r="M138" s="4">
        <v>4500000</v>
      </c>
    </row>
    <row r="139" spans="1:13">
      <c r="A139" s="10">
        <v>331</v>
      </c>
      <c r="B139" s="13" t="s">
        <v>68</v>
      </c>
      <c r="C139" s="18">
        <v>21331612.609999999</v>
      </c>
      <c r="D139" s="4">
        <v>1633150</v>
      </c>
      <c r="E139" s="4">
        <v>0</v>
      </c>
      <c r="F139" s="4">
        <v>1633150</v>
      </c>
      <c r="G139" s="12">
        <v>1753102</v>
      </c>
      <c r="H139" s="4">
        <v>0</v>
      </c>
      <c r="I139" s="4">
        <f>SUM(G139+H139)</f>
        <v>1753102</v>
      </c>
      <c r="J139" s="22">
        <f>SUM(I139/C139)</f>
        <v>8.2183285063885281E-2</v>
      </c>
      <c r="K139" s="4">
        <f>SUM(I139-F139)</f>
        <v>119952</v>
      </c>
      <c r="L139" s="22">
        <f>SUM(K139/F139)</f>
        <v>7.3448244190674458E-2</v>
      </c>
      <c r="M139" s="4">
        <v>1937730</v>
      </c>
    </row>
    <row r="140" spans="1:13">
      <c r="A140" s="10">
        <v>221</v>
      </c>
      <c r="B140" s="11" t="s">
        <v>65</v>
      </c>
      <c r="C140" s="18">
        <v>12690172.050000001</v>
      </c>
      <c r="D140" s="4">
        <v>516768</v>
      </c>
      <c r="E140" s="4">
        <v>38706</v>
      </c>
      <c r="F140" s="4">
        <v>555474</v>
      </c>
      <c r="G140" s="12">
        <v>870990</v>
      </c>
      <c r="H140" s="4">
        <v>71412</v>
      </c>
      <c r="I140" s="4">
        <f>SUM(H140+G140)</f>
        <v>942402</v>
      </c>
      <c r="J140" s="22">
        <f>SUM(I140/C140)</f>
        <v>7.4262350131021268E-2</v>
      </c>
      <c r="K140" s="4">
        <f>SUM(I140-F140)</f>
        <v>386928</v>
      </c>
      <c r="L140" s="22">
        <f>SUM(K140/F140)</f>
        <v>0.69657265686602798</v>
      </c>
      <c r="M140" s="4">
        <v>1400000</v>
      </c>
    </row>
    <row r="141" spans="1:13">
      <c r="A141" s="10">
        <v>475</v>
      </c>
      <c r="B141" s="15" t="s">
        <v>146</v>
      </c>
      <c r="C141" s="18">
        <v>4898503.22</v>
      </c>
      <c r="D141" s="4">
        <v>182575</v>
      </c>
      <c r="E141" s="4">
        <v>0</v>
      </c>
      <c r="F141" s="4">
        <v>182575</v>
      </c>
      <c r="G141" s="12">
        <v>341781</v>
      </c>
      <c r="H141" s="4">
        <v>0</v>
      </c>
      <c r="I141" s="4">
        <f>SUM(G141+H141)</f>
        <v>341781</v>
      </c>
      <c r="J141" s="22">
        <f>SUM(I141/C141)</f>
        <v>6.9772537579346539E-2</v>
      </c>
      <c r="K141" s="4">
        <f>SUM(I141-F141)</f>
        <v>159206</v>
      </c>
      <c r="L141" s="22">
        <f>SUM(K141/F141)</f>
        <v>0.87200328632069013</v>
      </c>
    </row>
    <row r="142" spans="1:13">
      <c r="A142" s="10">
        <v>131</v>
      </c>
      <c r="B142" s="13" t="s">
        <v>97</v>
      </c>
      <c r="C142" s="18">
        <v>76486258.549999997</v>
      </c>
      <c r="D142" s="4">
        <v>2985639</v>
      </c>
      <c r="E142" s="4">
        <v>0</v>
      </c>
      <c r="F142" s="4">
        <v>2985639</v>
      </c>
      <c r="G142" s="12">
        <v>4890724</v>
      </c>
      <c r="H142" s="4">
        <v>0</v>
      </c>
      <c r="I142" s="4">
        <f>SUM(G142+H142)</f>
        <v>4890724</v>
      </c>
      <c r="J142" s="22">
        <f>SUM(I142/C142)</f>
        <v>6.3942518469548015E-2</v>
      </c>
      <c r="K142" s="4">
        <f>SUM(I142-F142)</f>
        <v>1905085</v>
      </c>
      <c r="L142" s="22">
        <f>SUM(K142/F142)</f>
        <v>0.63808283586863646</v>
      </c>
      <c r="M142" s="4">
        <v>7780000</v>
      </c>
    </row>
    <row r="143" spans="1:13">
      <c r="A143" s="10">
        <v>273</v>
      </c>
      <c r="B143" s="13" t="s">
        <v>34</v>
      </c>
      <c r="C143" s="18">
        <v>27875252.460000001</v>
      </c>
      <c r="D143" s="4">
        <v>1065619</v>
      </c>
      <c r="E143" s="4">
        <v>47079</v>
      </c>
      <c r="F143" s="4">
        <v>1112698</v>
      </c>
      <c r="G143" s="12">
        <v>1660277</v>
      </c>
      <c r="H143" s="4">
        <v>82729</v>
      </c>
      <c r="I143" s="4">
        <f>SUM(H143+G143)</f>
        <v>1743006</v>
      </c>
      <c r="J143" s="22">
        <f>SUM(I143/C143)</f>
        <v>6.2528796914078241E-2</v>
      </c>
      <c r="K143" s="4">
        <f>SUM(I143-F143)</f>
        <v>630308</v>
      </c>
      <c r="L143" s="22">
        <f>SUM(K143/F143)</f>
        <v>0.56646817015937834</v>
      </c>
      <c r="M143" s="4">
        <v>4655000</v>
      </c>
    </row>
    <row r="144" spans="1:13">
      <c r="A144" s="10">
        <v>479</v>
      </c>
      <c r="B144" s="16" t="s">
        <v>150</v>
      </c>
      <c r="C144" s="18">
        <v>1117557.73</v>
      </c>
      <c r="D144" s="4">
        <v>72573</v>
      </c>
      <c r="E144" s="4">
        <v>0</v>
      </c>
      <c r="F144" s="4">
        <v>72573</v>
      </c>
      <c r="G144" s="12">
        <v>66532</v>
      </c>
      <c r="H144" s="4">
        <v>0</v>
      </c>
      <c r="I144" s="4">
        <f>SUM(G144+H144)</f>
        <v>66532</v>
      </c>
      <c r="J144" s="22">
        <f>SUM(I144/C144)</f>
        <v>5.9533389832129746E-2</v>
      </c>
      <c r="K144" s="4">
        <f>SUM(I144-F144)</f>
        <v>-6041</v>
      </c>
      <c r="L144" s="22">
        <f>SUM(K144/F144)</f>
        <v>-8.3240323536301383E-2</v>
      </c>
    </row>
    <row r="145" spans="1:13">
      <c r="A145" s="10">
        <v>476</v>
      </c>
      <c r="B145" s="15" t="s">
        <v>147</v>
      </c>
      <c r="C145" s="18">
        <v>2756430.01</v>
      </c>
      <c r="D145" s="4">
        <v>206024</v>
      </c>
      <c r="E145" s="4">
        <v>0</v>
      </c>
      <c r="F145" s="4">
        <v>206024</v>
      </c>
      <c r="G145" s="12">
        <v>153224</v>
      </c>
      <c r="H145" s="4">
        <v>0</v>
      </c>
      <c r="I145" s="4">
        <f>SUM(G145+H145)</f>
        <v>153224</v>
      </c>
      <c r="J145" s="22">
        <f>SUM(I145/C145)</f>
        <v>5.5587843494709306E-2</v>
      </c>
      <c r="K145" s="4">
        <f>SUM(I145-F145)</f>
        <v>-52800</v>
      </c>
      <c r="L145" s="22">
        <f>SUM(K145/F145)</f>
        <v>-0.2562808216518464</v>
      </c>
    </row>
    <row r="146" spans="1:13">
      <c r="A146" s="10">
        <v>134</v>
      </c>
      <c r="B146" s="13" t="s">
        <v>100</v>
      </c>
      <c r="C146" s="18">
        <v>20515411.409999996</v>
      </c>
      <c r="D146" s="4">
        <v>1034234</v>
      </c>
      <c r="E146" s="4">
        <v>0</v>
      </c>
      <c r="F146" s="4">
        <v>1034234</v>
      </c>
      <c r="G146" s="12">
        <v>1019661</v>
      </c>
      <c r="H146" s="4">
        <v>0</v>
      </c>
      <c r="I146" s="4">
        <f>SUM(G146+H146)</f>
        <v>1019661</v>
      </c>
      <c r="J146" s="22">
        <f>SUM(I146/C146)</f>
        <v>4.9702196052621113E-2</v>
      </c>
      <c r="K146" s="4">
        <f>SUM(I146-F146)</f>
        <v>-14573</v>
      </c>
      <c r="L146" s="22">
        <f>SUM(K146/F146)</f>
        <v>-1.4090621658154731E-2</v>
      </c>
      <c r="M146" s="4">
        <v>1310000</v>
      </c>
    </row>
    <row r="147" spans="1:13">
      <c r="A147" s="10">
        <v>487</v>
      </c>
      <c r="B147" s="16" t="s">
        <v>157</v>
      </c>
      <c r="C147" s="18">
        <v>2444827.6899999995</v>
      </c>
      <c r="D147" s="4">
        <v>-213281</v>
      </c>
      <c r="E147" s="4">
        <v>0</v>
      </c>
      <c r="F147" s="4">
        <v>-213281</v>
      </c>
      <c r="G147" s="12">
        <v>104746</v>
      </c>
      <c r="H147" s="4">
        <v>0</v>
      </c>
      <c r="I147" s="4">
        <f>SUM(G147+H147)</f>
        <v>104746</v>
      </c>
      <c r="J147" s="22">
        <f>SUM(I147/C147)</f>
        <v>4.2843919196612186E-2</v>
      </c>
      <c r="K147" s="4">
        <f>SUM(I147-F147)</f>
        <v>318027</v>
      </c>
      <c r="L147" s="22">
        <f>SUM(K147/F147)</f>
        <v>-1.4911173522254677</v>
      </c>
    </row>
    <row r="148" spans="1:13">
      <c r="A148" s="10">
        <v>193</v>
      </c>
      <c r="B148" s="13" t="s">
        <v>10</v>
      </c>
      <c r="C148" s="18">
        <v>18334271.440000001</v>
      </c>
      <c r="D148" s="4">
        <v>-459379</v>
      </c>
      <c r="E148" s="4">
        <v>611172</v>
      </c>
      <c r="F148" s="4">
        <v>151793</v>
      </c>
      <c r="G148" s="12">
        <v>71093</v>
      </c>
      <c r="H148" s="4">
        <v>460610</v>
      </c>
      <c r="I148" s="4">
        <f>SUM(H148+G148)</f>
        <v>531703</v>
      </c>
      <c r="J148" s="22">
        <f>SUM(I148/C148)</f>
        <v>2.9000497878523827E-2</v>
      </c>
      <c r="K148" s="4">
        <f>SUM(I148-F148)</f>
        <v>379910</v>
      </c>
      <c r="L148" s="22">
        <f>SUM(K148/F148)</f>
        <v>2.5028163354041357</v>
      </c>
      <c r="M148" s="4">
        <v>2700000</v>
      </c>
    </row>
    <row r="149" spans="1:13">
      <c r="A149" s="10">
        <v>488</v>
      </c>
      <c r="B149" s="16" t="s">
        <v>158</v>
      </c>
      <c r="C149" s="18">
        <v>721117.14</v>
      </c>
      <c r="D149" s="4">
        <v>-35368</v>
      </c>
      <c r="E149" s="4">
        <v>0</v>
      </c>
      <c r="F149" s="4">
        <v>-35368</v>
      </c>
      <c r="G149" s="12">
        <v>19512</v>
      </c>
      <c r="H149" s="4">
        <v>0</v>
      </c>
      <c r="I149" s="4">
        <f>SUM(G149+H149)</f>
        <v>19512</v>
      </c>
      <c r="J149" s="22">
        <f>SUM(I149/C149)</f>
        <v>2.7058017231430666E-2</v>
      </c>
      <c r="K149" s="4">
        <f>SUM(I149-F149)</f>
        <v>54880</v>
      </c>
      <c r="L149" s="22">
        <f>SUM(K149/F149)</f>
        <v>-1.5516851391087989</v>
      </c>
    </row>
    <row r="150" spans="1:13">
      <c r="A150" s="10">
        <v>371</v>
      </c>
      <c r="B150" s="11" t="s">
        <v>80</v>
      </c>
      <c r="C150" s="18">
        <v>8320196.9900000002</v>
      </c>
      <c r="D150" s="4">
        <v>151129</v>
      </c>
      <c r="E150" s="4">
        <v>0</v>
      </c>
      <c r="F150" s="4">
        <v>151129</v>
      </c>
      <c r="G150" s="12">
        <v>112519</v>
      </c>
      <c r="H150" s="4">
        <v>0</v>
      </c>
      <c r="I150" s="4">
        <f>SUM(G150+H150)</f>
        <v>112519</v>
      </c>
      <c r="J150" s="22">
        <f>SUM(I150/C150)</f>
        <v>1.3523598075290282E-2</v>
      </c>
      <c r="K150" s="4">
        <f>SUM(I150-F150)</f>
        <v>-38610</v>
      </c>
      <c r="L150" s="22">
        <f>SUM(K150/F150)</f>
        <v>-0.25547710895989517</v>
      </c>
      <c r="M150" s="4">
        <v>887755</v>
      </c>
    </row>
    <row r="151" spans="1:13">
      <c r="A151" s="10">
        <v>489</v>
      </c>
      <c r="B151" s="16" t="s">
        <v>159</v>
      </c>
      <c r="C151" s="18">
        <v>554205.02</v>
      </c>
      <c r="D151" s="4">
        <v>6321</v>
      </c>
      <c r="E151" s="4">
        <v>0</v>
      </c>
      <c r="F151" s="4">
        <v>6321</v>
      </c>
      <c r="G151" s="12">
        <v>6321</v>
      </c>
      <c r="H151" s="4">
        <v>0</v>
      </c>
      <c r="I151" s="4">
        <f>SUM(G151+H151)</f>
        <v>6321</v>
      </c>
      <c r="J151" s="22">
        <f>SUM(I151/C151)</f>
        <v>1.1405526424138128E-2</v>
      </c>
      <c r="K151" s="4">
        <f>SUM(I151-F151)</f>
        <v>0</v>
      </c>
      <c r="L151" s="22">
        <f>SUM(K151/F151)</f>
        <v>0</v>
      </c>
    </row>
    <row r="152" spans="1:13">
      <c r="A152" s="10">
        <v>232</v>
      </c>
      <c r="B152" s="13" t="s">
        <v>108</v>
      </c>
      <c r="C152" s="18">
        <v>6177190.75</v>
      </c>
      <c r="D152" s="4">
        <v>-170433</v>
      </c>
      <c r="E152" s="4">
        <v>0</v>
      </c>
      <c r="F152" s="4">
        <v>-170433</v>
      </c>
      <c r="G152" s="12">
        <v>63182</v>
      </c>
      <c r="H152" s="4">
        <v>0</v>
      </c>
      <c r="I152" s="4">
        <f>SUM(G152+H152)</f>
        <v>63182</v>
      </c>
      <c r="J152" s="22">
        <f>SUM(I152/C152)</f>
        <v>1.0228274074262642E-2</v>
      </c>
      <c r="K152" s="4">
        <f>SUM(I152-F152)</f>
        <v>233615</v>
      </c>
      <c r="L152" s="22">
        <f>SUM(K152/F152)</f>
        <v>-1.3707145916577188</v>
      </c>
      <c r="M152" s="4">
        <v>600000</v>
      </c>
    </row>
    <row r="153" spans="1:13">
      <c r="A153" s="10">
        <v>493</v>
      </c>
      <c r="B153" s="15" t="s">
        <v>162</v>
      </c>
      <c r="C153" s="18">
        <v>5340209.9500000011</v>
      </c>
      <c r="D153" s="4">
        <v>190401</v>
      </c>
      <c r="E153" s="4">
        <v>0</v>
      </c>
      <c r="F153" s="4">
        <v>190401</v>
      </c>
      <c r="G153" s="12">
        <v>7710</v>
      </c>
      <c r="H153" s="4">
        <v>0</v>
      </c>
      <c r="I153" s="4">
        <f>SUM(G153+H153)</f>
        <v>7710</v>
      </c>
      <c r="J153" s="22">
        <f>SUM(I153/C153)</f>
        <v>1.4437634610227259E-3</v>
      </c>
      <c r="K153" s="4">
        <f>SUM(I153-F153)</f>
        <v>-182691</v>
      </c>
      <c r="L153" s="22">
        <f>SUM(K153/F153)</f>
        <v>-0.95950651519687402</v>
      </c>
    </row>
    <row r="154" spans="1:13">
      <c r="A154" s="10">
        <v>392</v>
      </c>
      <c r="B154" s="13" t="s">
        <v>35</v>
      </c>
      <c r="C154" s="18">
        <v>1319883.7000000002</v>
      </c>
      <c r="D154" s="4">
        <v>10500</v>
      </c>
      <c r="E154" s="4">
        <v>313957</v>
      </c>
      <c r="F154" s="4">
        <v>324457</v>
      </c>
      <c r="G154" s="12">
        <v>399</v>
      </c>
      <c r="H154" s="4">
        <v>0</v>
      </c>
      <c r="I154" s="4">
        <f>SUM(G154+H154)</f>
        <v>399</v>
      </c>
      <c r="J154" s="22">
        <f>SUM(I154/C154)</f>
        <v>3.0229936167860846E-4</v>
      </c>
      <c r="K154" s="4">
        <f>SUM(I154-F154)</f>
        <v>-324058</v>
      </c>
      <c r="L154" s="22">
        <f>SUM(K154/F154)</f>
        <v>-0.99877025306897371</v>
      </c>
      <c r="M154" s="4">
        <v>675000</v>
      </c>
    </row>
    <row r="155" spans="1:13">
      <c r="A155" s="10">
        <v>272</v>
      </c>
      <c r="B155" s="13" t="s">
        <v>40</v>
      </c>
      <c r="C155" s="18">
        <v>21358298.620000001</v>
      </c>
      <c r="D155" s="4">
        <v>142209</v>
      </c>
      <c r="E155" s="4">
        <v>5425</v>
      </c>
      <c r="F155" s="4">
        <v>147634</v>
      </c>
      <c r="G155" s="12">
        <v>-6681</v>
      </c>
      <c r="H155" s="4">
        <v>9276</v>
      </c>
      <c r="I155" s="4">
        <f>SUM(H155+G155)</f>
        <v>2595</v>
      </c>
      <c r="J155" s="22">
        <f>SUM(I155/C155)</f>
        <v>1.214984417143616E-4</v>
      </c>
      <c r="K155" s="4">
        <f>SUM(I155-F155)</f>
        <v>-145039</v>
      </c>
      <c r="L155" s="22">
        <f>SUM(K155/F155)</f>
        <v>-0.98242274814744568</v>
      </c>
      <c r="M155" s="4">
        <v>5300000</v>
      </c>
    </row>
    <row r="156" spans="1:13">
      <c r="A156" s="10">
        <v>452</v>
      </c>
      <c r="B156" s="15" t="s">
        <v>126</v>
      </c>
      <c r="C156" s="18">
        <v>11037696.07</v>
      </c>
      <c r="D156" s="4">
        <v>374890</v>
      </c>
      <c r="E156" s="4">
        <v>0</v>
      </c>
      <c r="F156" s="4">
        <v>374890</v>
      </c>
      <c r="G156" s="12">
        <v>0</v>
      </c>
      <c r="H156" s="4">
        <v>0</v>
      </c>
      <c r="I156" s="4">
        <f>SUM(G156+H156)</f>
        <v>0</v>
      </c>
      <c r="J156" s="22">
        <f>SUM(I156/C156)</f>
        <v>0</v>
      </c>
      <c r="K156" s="4">
        <f>SUM(I156-F156)</f>
        <v>-374890</v>
      </c>
      <c r="L156" s="22">
        <f>SUM(K156/F156)</f>
        <v>-1</v>
      </c>
    </row>
    <row r="157" spans="1:13">
      <c r="A157" s="10">
        <v>483</v>
      </c>
      <c r="B157" s="16" t="s">
        <v>154</v>
      </c>
      <c r="C157" s="18">
        <v>689778.75</v>
      </c>
      <c r="D157" s="4">
        <v>29401</v>
      </c>
      <c r="E157" s="4">
        <v>0</v>
      </c>
      <c r="F157" s="4">
        <v>29401</v>
      </c>
      <c r="G157" s="12">
        <v>0</v>
      </c>
      <c r="H157" s="4">
        <v>0</v>
      </c>
      <c r="I157" s="4">
        <f>SUM(G157+H157)</f>
        <v>0</v>
      </c>
      <c r="J157" s="22">
        <f>SUM(I157/C157)</f>
        <v>0</v>
      </c>
      <c r="K157" s="4">
        <f>SUM(I157-F157)</f>
        <v>-29401</v>
      </c>
      <c r="L157" s="22">
        <f>SUM(K157/F157)</f>
        <v>-1</v>
      </c>
    </row>
    <row r="158" spans="1:13">
      <c r="A158" s="10">
        <v>457</v>
      </c>
      <c r="B158" s="15" t="s">
        <v>131</v>
      </c>
      <c r="C158" s="18">
        <v>4439385</v>
      </c>
      <c r="D158" s="4">
        <v>-13765</v>
      </c>
      <c r="E158" s="4">
        <v>0</v>
      </c>
      <c r="F158" s="4">
        <v>-13765</v>
      </c>
      <c r="G158" s="12">
        <v>-39213</v>
      </c>
      <c r="H158" s="4">
        <v>0</v>
      </c>
      <c r="I158" s="4">
        <f>SUM(G158+H158)</f>
        <v>-39213</v>
      </c>
      <c r="J158" s="22">
        <f>SUM(I158/C158)</f>
        <v>-8.8329802438851333E-3</v>
      </c>
      <c r="K158" s="4">
        <f>SUM(I158-F158)</f>
        <v>-25448</v>
      </c>
      <c r="L158" s="22">
        <f>SUM(K158/F158)</f>
        <v>1.8487468216491101</v>
      </c>
    </row>
    <row r="159" spans="1:13">
      <c r="A159" s="10">
        <v>468</v>
      </c>
      <c r="B159" s="15" t="s">
        <v>140</v>
      </c>
      <c r="C159" s="18">
        <v>1881180.5999999996</v>
      </c>
      <c r="D159" s="4">
        <v>93839</v>
      </c>
      <c r="E159" s="4">
        <v>0</v>
      </c>
      <c r="F159" s="4">
        <v>93839</v>
      </c>
      <c r="G159" s="12">
        <v>-41157</v>
      </c>
      <c r="H159" s="4">
        <v>0</v>
      </c>
      <c r="I159" s="4">
        <f>SUM(G159+H159)</f>
        <v>-41157</v>
      </c>
      <c r="J159" s="22">
        <f>SUM(I159/C159)</f>
        <v>-2.187828218088152E-2</v>
      </c>
      <c r="K159" s="4">
        <f>SUM(I159-F159)</f>
        <v>-134996</v>
      </c>
      <c r="L159" s="22">
        <f>SUM(K159/F159)</f>
        <v>-1.4385916303455919</v>
      </c>
    </row>
    <row r="160" spans="1:13">
      <c r="A160" s="10">
        <v>55</v>
      </c>
      <c r="B160" s="13" t="s">
        <v>93</v>
      </c>
      <c r="C160" s="18">
        <v>20401547.52</v>
      </c>
      <c r="D160" s="4">
        <v>-1394463</v>
      </c>
      <c r="E160" s="4">
        <v>0</v>
      </c>
      <c r="F160" s="4">
        <v>-1394463</v>
      </c>
      <c r="G160" s="12">
        <v>-926568</v>
      </c>
      <c r="H160" s="4">
        <v>0</v>
      </c>
      <c r="I160" s="4">
        <f>SUM(G160+H160)</f>
        <v>-926568</v>
      </c>
      <c r="J160" s="22">
        <f>SUM(I160/C160)</f>
        <v>-4.5416554753587635E-2</v>
      </c>
      <c r="K160" s="4">
        <f>SUM(I160-F160)</f>
        <v>467895</v>
      </c>
      <c r="L160" s="22">
        <f>SUM(K160/F160)</f>
        <v>-0.33553776615084085</v>
      </c>
      <c r="M160" s="4">
        <v>2600000</v>
      </c>
    </row>
    <row r="161" spans="1:13">
      <c r="A161" s="10">
        <v>485</v>
      </c>
      <c r="B161" s="16" t="s">
        <v>155</v>
      </c>
      <c r="C161" s="18">
        <v>756735.14</v>
      </c>
      <c r="D161" s="4">
        <v>6360</v>
      </c>
      <c r="E161" s="4">
        <v>0</v>
      </c>
      <c r="F161" s="4">
        <v>6360</v>
      </c>
      <c r="G161" s="12">
        <v>-50488</v>
      </c>
      <c r="H161" s="4">
        <v>0</v>
      </c>
      <c r="I161" s="4">
        <f>SUM(G161+H161)</f>
        <v>-50488</v>
      </c>
      <c r="J161" s="22">
        <f>SUM(I161/C161)</f>
        <v>-6.671819151942647E-2</v>
      </c>
      <c r="K161" s="4">
        <f>SUM(I161-F161)</f>
        <v>-56848</v>
      </c>
      <c r="L161" s="22">
        <f>SUM(K161/F161)</f>
        <v>-8.9383647798742132</v>
      </c>
    </row>
    <row r="162" spans="1:13">
      <c r="A162" s="10">
        <v>473</v>
      </c>
      <c r="B162" s="15" t="s">
        <v>144</v>
      </c>
      <c r="C162" s="18">
        <v>1559033.99</v>
      </c>
      <c r="D162" s="4">
        <v>104153</v>
      </c>
      <c r="E162" s="4">
        <v>0</v>
      </c>
      <c r="F162" s="4">
        <v>104153</v>
      </c>
      <c r="G162" s="12">
        <v>-140778</v>
      </c>
      <c r="H162" s="4">
        <v>0</v>
      </c>
      <c r="I162" s="4">
        <f>SUM(G162+H162)</f>
        <v>-140778</v>
      </c>
      <c r="J162" s="22">
        <f>SUM(I162/C162)</f>
        <v>-9.0298223709670375E-2</v>
      </c>
      <c r="K162" s="4">
        <f>SUM(I162-F162)</f>
        <v>-244931</v>
      </c>
      <c r="L162" s="22">
        <f>SUM(K162/F162)</f>
        <v>-2.3516461359730396</v>
      </c>
    </row>
    <row r="163" spans="1:13">
      <c r="A163" s="10">
        <v>477</v>
      </c>
      <c r="B163" s="15" t="s">
        <v>148</v>
      </c>
      <c r="C163" s="18">
        <v>2130570.42</v>
      </c>
      <c r="D163" s="4">
        <v>14570</v>
      </c>
      <c r="E163" s="4">
        <v>0</v>
      </c>
      <c r="F163" s="4">
        <v>14570</v>
      </c>
      <c r="G163" s="12">
        <v>-196455</v>
      </c>
      <c r="H163" s="4">
        <v>0</v>
      </c>
      <c r="I163" s="4">
        <f>SUM(G163+H163)</f>
        <v>-196455</v>
      </c>
      <c r="J163" s="22">
        <f>SUM(I163/C163)</f>
        <v>-9.2207700884160401E-2</v>
      </c>
      <c r="K163" s="4">
        <f>SUM(I163-F163)</f>
        <v>-211025</v>
      </c>
      <c r="L163" s="22">
        <f>SUM(K163/F163)</f>
        <v>-14.483527796842827</v>
      </c>
    </row>
    <row r="164" spans="1:13">
      <c r="A164" s="10">
        <v>351</v>
      </c>
      <c r="B164" s="13" t="s">
        <v>43</v>
      </c>
      <c r="C164" s="18">
        <v>4744593.5600000005</v>
      </c>
      <c r="D164" s="4">
        <v>858417</v>
      </c>
      <c r="E164" s="4" t="s">
        <v>165</v>
      </c>
      <c r="F164" s="4">
        <v>858417</v>
      </c>
      <c r="G164" s="12">
        <v>879489</v>
      </c>
      <c r="M164" s="4">
        <v>316934</v>
      </c>
    </row>
    <row r="165" spans="1:13">
      <c r="A165" s="10">
        <v>432</v>
      </c>
      <c r="B165" s="11" t="s">
        <v>54</v>
      </c>
      <c r="C165" s="18">
        <v>1373532.7399999998</v>
      </c>
      <c r="D165" s="4">
        <v>90202</v>
      </c>
      <c r="E165" s="4">
        <v>21329</v>
      </c>
      <c r="F165" s="4">
        <v>111531</v>
      </c>
      <c r="G165" s="12">
        <v>159016</v>
      </c>
      <c r="M165" s="4">
        <v>78837</v>
      </c>
    </row>
    <row r="166" spans="1:13" s="3" customFormat="1">
      <c r="A166" s="3" t="s">
        <v>172</v>
      </c>
      <c r="C166" s="20"/>
      <c r="E166" s="1"/>
      <c r="F166" s="1">
        <f>SUM(F2:F165)</f>
        <v>215040193</v>
      </c>
      <c r="G166" s="2">
        <f>SUM(G2:G165)</f>
        <v>226360705</v>
      </c>
      <c r="H166" s="1">
        <f>SUM(H2:H165)</f>
        <v>24079738</v>
      </c>
      <c r="I166" s="1">
        <f>SUM(H166+G166)</f>
        <v>250440443</v>
      </c>
      <c r="J166" s="23"/>
      <c r="M166" s="1"/>
    </row>
  </sheetData>
  <sortState ref="A2:M166">
    <sortCondition descending="1" ref="J2:J166"/>
  </sortState>
  <phoneticPr fontId="6" type="noConversion"/>
  <conditionalFormatting sqref="D1:D153 D163:D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C1:H165">
    <cfRule type="cellIs" dxfId="11" priority="10" operator="lessThan">
      <formula>0</formula>
    </cfRule>
  </conditionalFormatting>
  <conditionalFormatting sqref="H162">
    <cfRule type="cellIs" dxfId="10" priority="3" operator="lessThan">
      <formula>0</formula>
    </cfRule>
  </conditionalFormatting>
  <conditionalFormatting sqref="G1">
    <cfRule type="cellIs" dxfId="9" priority="12" operator="lessThan">
      <formula>0</formula>
    </cfRule>
  </conditionalFormatting>
  <conditionalFormatting sqref="H10:H15 H18:H19 H21:H25 H28 H37:H45">
    <cfRule type="cellIs" dxfId="8" priority="11" operator="lessThan">
      <formula>0</formula>
    </cfRule>
  </conditionalFormatting>
  <conditionalFormatting sqref="D154:D161">
    <cfRule type="cellIs" dxfId="7" priority="8" operator="lessThan">
      <formula>0</formula>
    </cfRule>
    <cfRule type="cellIs" dxfId="6" priority="9" operator="lessThan">
      <formula>0</formula>
    </cfRule>
  </conditionalFormatting>
  <conditionalFormatting sqref="H159:H160 H156:H157 H154">
    <cfRule type="cellIs" dxfId="5" priority="7" operator="lessThan">
      <formula>0</formula>
    </cfRule>
  </conditionalFormatting>
  <conditionalFormatting sqref="H161">
    <cfRule type="cellIs" dxfId="4" priority="6" operator="lessThan">
      <formula>0</formula>
    </cfRule>
  </conditionalFormatting>
  <conditionalFormatting sqref="D162"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C166:H1048576">
    <cfRule type="cellIs" dxfId="1" priority="2" operator="lessThan">
      <formula>0</formula>
    </cfRule>
  </conditionalFormatting>
  <conditionalFormatting sqref="I1:I1048576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Schrader</dc:creator>
  <cp:lastModifiedBy>Randy Schrader</cp:lastModifiedBy>
  <cp:lastPrinted>2017-06-28T16:51:46Z</cp:lastPrinted>
  <dcterms:created xsi:type="dcterms:W3CDTF">2017-06-13T20:16:42Z</dcterms:created>
  <dcterms:modified xsi:type="dcterms:W3CDTF">2017-07-14T15:37:46Z</dcterms:modified>
</cp:coreProperties>
</file>